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nfo2\Dropbox\とりあえず\井上さん\すごくよく使う\"/>
    </mc:Choice>
  </mc:AlternateContent>
  <xr:revisionPtr revIDLastSave="0" documentId="13_ncr:1_{097C4F50-50FB-4EE0-97AA-1225110998F7}" xr6:coauthVersionLast="47" xr6:coauthVersionMax="47" xr10:uidLastSave="{00000000-0000-0000-0000-000000000000}"/>
  <bookViews>
    <workbookView xWindow="-120" yWindow="-120" windowWidth="29040" windowHeight="15720" xr2:uid="{00000000-000D-0000-FFFF-FFFF00000000}"/>
  </bookViews>
  <sheets>
    <sheet name="計算シート" sheetId="2" r:id="rId1"/>
    <sheet name="最高逆日歩" sheetId="1" r:id="rId2"/>
    <sheet name="逆日歩日数" sheetId="3" r:id="rId3"/>
  </sheets>
  <calcPr calcId="181029"/>
</workbook>
</file>

<file path=xl/calcChain.xml><?xml version="1.0" encoding="utf-8"?>
<calcChain xmlns="http://schemas.openxmlformats.org/spreadsheetml/2006/main">
  <c r="B16" i="2" l="1"/>
  <c r="B14" i="2"/>
  <c r="B11" i="2"/>
  <c r="B12" i="2" s="1"/>
  <c r="D1" i="2"/>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K3" i="1"/>
  <c r="K2" i="1"/>
  <c r="J3" i="1"/>
  <c r="J2" i="1"/>
  <c r="D5" i="2"/>
  <c r="D3" i="2"/>
  <c r="B15" i="2" l="1"/>
  <c r="B17" i="2" s="1"/>
  <c r="B7" i="2"/>
  <c r="B8" i="2" s="1"/>
</calcChain>
</file>

<file path=xl/sharedStrings.xml><?xml version="1.0" encoding="utf-8"?>
<sst xmlns="http://schemas.openxmlformats.org/spreadsheetml/2006/main" count="522" uniqueCount="141">
  <si>
    <t>投資単位</t>
  </si>
  <si>
    <t>貸借値段</t>
  </si>
  <si>
    <t>最高料率</t>
  </si>
  <si>
    <t>～</t>
  </si>
  <si>
    <t>5万円以下</t>
  </si>
  <si>
    <t>100円</t>
  </si>
  <si>
    <t>～1,000円</t>
  </si>
  <si>
    <t>～500円</t>
  </si>
  <si>
    <t>5万円超</t>
  </si>
  <si>
    <t>～1,200円</t>
  </si>
  <si>
    <t>～600円</t>
  </si>
  <si>
    <t>～1,400円</t>
  </si>
  <si>
    <t>～700円</t>
  </si>
  <si>
    <t>～1,600円</t>
  </si>
  <si>
    <t>～800円</t>
  </si>
  <si>
    <t>～1,800円</t>
  </si>
  <si>
    <t>～900円</t>
  </si>
  <si>
    <t>～2,000円</t>
  </si>
  <si>
    <t>～2,200円</t>
  </si>
  <si>
    <t>～1,100円</t>
  </si>
  <si>
    <t>～2,400円</t>
  </si>
  <si>
    <t>～2,600円</t>
  </si>
  <si>
    <t>～1,300円</t>
  </si>
  <si>
    <t>～2,800円</t>
  </si>
  <si>
    <t>～3,000円</t>
  </si>
  <si>
    <t>～1,500円</t>
  </si>
  <si>
    <t>～3,200円</t>
  </si>
  <si>
    <t>～3,400円</t>
  </si>
  <si>
    <t>～1,700円</t>
  </si>
  <si>
    <t>～3,600円</t>
  </si>
  <si>
    <t>～3,800円</t>
  </si>
  <si>
    <t>～1,900円</t>
  </si>
  <si>
    <t>～4,000円</t>
  </si>
  <si>
    <t>～4,200円</t>
  </si>
  <si>
    <t>～2,100円</t>
  </si>
  <si>
    <t>～4,400円</t>
  </si>
  <si>
    <t>～4,600円</t>
  </si>
  <si>
    <t>～2,300円</t>
  </si>
  <si>
    <t>～4,800円</t>
  </si>
  <si>
    <t>～5,000円</t>
  </si>
  <si>
    <t>～2,500円</t>
  </si>
  <si>
    <t>～5,200円</t>
  </si>
  <si>
    <t>～5,400円</t>
  </si>
  <si>
    <t>～2,700円</t>
  </si>
  <si>
    <t>～5,600円</t>
  </si>
  <si>
    <t>～5,800円</t>
  </si>
  <si>
    <t>～2,900円</t>
  </si>
  <si>
    <t>～6,000円</t>
  </si>
  <si>
    <t>～6,200円</t>
  </si>
  <si>
    <t>～3,100円</t>
  </si>
  <si>
    <t>～6,400円</t>
  </si>
  <si>
    <t>～6,600円</t>
  </si>
  <si>
    <t>～3,300円</t>
  </si>
  <si>
    <t>～6,800円</t>
  </si>
  <si>
    <t>～7,000円</t>
  </si>
  <si>
    <t>～3,500円</t>
  </si>
  <si>
    <t>～7,200円</t>
  </si>
  <si>
    <t>～7,400円</t>
  </si>
  <si>
    <t>～3,700円</t>
  </si>
  <si>
    <t>～7,600円</t>
  </si>
  <si>
    <t>～7,800円</t>
  </si>
  <si>
    <t>～3,900円</t>
  </si>
  <si>
    <t>～8,000円</t>
  </si>
  <si>
    <t>～8,200円</t>
  </si>
  <si>
    <t>～4,100円</t>
  </si>
  <si>
    <t>～8,400円</t>
  </si>
  <si>
    <t>～8,600円</t>
  </si>
  <si>
    <t>～4,300円</t>
  </si>
  <si>
    <t>～8,800円</t>
  </si>
  <si>
    <t>～9,000円</t>
  </si>
  <si>
    <t>～4,500円</t>
  </si>
  <si>
    <t>～9,200円</t>
  </si>
  <si>
    <t>～9,400円</t>
  </si>
  <si>
    <t>～4,700円</t>
  </si>
  <si>
    <t>～9,600円</t>
  </si>
  <si>
    <t>～9,800円</t>
  </si>
  <si>
    <t>～4,900円</t>
  </si>
  <si>
    <t>～10,000円</t>
  </si>
  <si>
    <t>～5,100円</t>
  </si>
  <si>
    <t>～5,300円</t>
  </si>
  <si>
    <t>～5,500円</t>
  </si>
  <si>
    <t>～5,700円</t>
  </si>
  <si>
    <t>～5,900円</t>
  </si>
  <si>
    <t>～6,100円</t>
  </si>
  <si>
    <t>～6,300円</t>
  </si>
  <si>
    <t>～6,500円</t>
  </si>
  <si>
    <t>～6,700円</t>
  </si>
  <si>
    <t>～6,900円</t>
  </si>
  <si>
    <t>～7,100円</t>
  </si>
  <si>
    <t>～7,300円</t>
  </si>
  <si>
    <t>～7,500円</t>
  </si>
  <si>
    <t>～7,700円</t>
  </si>
  <si>
    <t>～7,900円</t>
  </si>
  <si>
    <t>～8,100円</t>
  </si>
  <si>
    <t>～8,300円</t>
  </si>
  <si>
    <t>～8,500円</t>
  </si>
  <si>
    <t>～8,700円</t>
  </si>
  <si>
    <t>～8,900円</t>
  </si>
  <si>
    <t>～9,100円</t>
  </si>
  <si>
    <t>～9,300円</t>
  </si>
  <si>
    <t>～9,500円</t>
  </si>
  <si>
    <t>～9,700円</t>
  </si>
  <si>
    <t>～9,900円</t>
  </si>
  <si>
    <t>(注）投資単位＝貸借値段×売買単位</t>
  </si>
  <si>
    <t>参考：「貸借取引貸株超過銘柄等に対する取扱い」（抜粋）</t>
  </si>
  <si>
    <t>（別紙）</t>
  </si>
  <si>
    <t>投資単位（貸借値段に売買</t>
  </si>
  <si>
    <t>単位を乗じて得た金額）</t>
  </si>
  <si>
    <t>投資単位に対する品貸料</t>
  </si>
  <si>
    <t>100円に投資単位5万円から計算して1万円以下を</t>
  </si>
  <si>
    <t>の上限</t>
  </si>
  <si>
    <t>増すごとに20円を加算した額</t>
  </si>
  <si>
    <t>・株券、優先出資証券、受益証券（投資者の資金を主として不動産等に対する投資として運用</t>
  </si>
  <si>
    <t>することを目的とするもの（以下「不動産投資信託証券」という。）の受益証券に限る。）、</t>
  </si>
  <si>
    <t>投資証券（不動産投資信託証券の投資証券に限る。）、外国株券、外国投資証券（特定の国</t>
  </si>
  <si>
    <t>または地域の証券に対する投資として運用することを目的とするもの（以下「カントリーフ</t>
  </si>
  <si>
    <t>ァンド」という。）に限る。）、預託証券および受益証券発行信託の受益証券（受託有価証</t>
  </si>
  <si>
    <t>券が外国株券であるものに限る。）</t>
  </si>
  <si>
    <t>・上記区分の投資単位に対する品貸料の上限を売買単位で除した料率を1株あたりの品貸料の</t>
  </si>
  <si>
    <t>上限（以下「最高料率」という。）とし、最高料率が1円以下の場合は1円とし、1円を超え</t>
  </si>
  <si>
    <t>る場合は10銭の整数倍に切り上げる。</t>
  </si>
  <si>
    <t>以下</t>
    <rPh sb="0" eb="2">
      <t>イカ</t>
    </rPh>
    <phoneticPr fontId="2"/>
  </si>
  <si>
    <t>超</t>
    <rPh sb="0" eb="1">
      <t>チョウ</t>
    </rPh>
    <phoneticPr fontId="2"/>
  </si>
  <si>
    <t>株価</t>
    <rPh sb="0" eb="2">
      <t>カブカ</t>
    </rPh>
    <phoneticPr fontId="2"/>
  </si>
  <si>
    <t>適用倍率</t>
    <rPh sb="0" eb="2">
      <t>テキヨウ</t>
    </rPh>
    <rPh sb="2" eb="4">
      <t>バイリツ</t>
    </rPh>
    <phoneticPr fontId="2"/>
  </si>
  <si>
    <t>権利日（逆日歩日数）</t>
    <rPh sb="0" eb="2">
      <t>ケンリ</t>
    </rPh>
    <rPh sb="2" eb="3">
      <t>ヒ</t>
    </rPh>
    <rPh sb="4" eb="7">
      <t>ギャクヒブ</t>
    </rPh>
    <rPh sb="7" eb="9">
      <t>ニッスウ</t>
    </rPh>
    <phoneticPr fontId="2"/>
  </si>
  <si>
    <t>←選択</t>
    <rPh sb="1" eb="3">
      <t>センタク</t>
    </rPh>
    <phoneticPr fontId="2"/>
  </si>
  <si>
    <t>日付</t>
    <rPh sb="0" eb="2">
      <t>ヒヅケ</t>
    </rPh>
    <phoneticPr fontId="2"/>
  </si>
  <si>
    <t>←株価を入力</t>
    <rPh sb="1" eb="3">
      <t>カブカ</t>
    </rPh>
    <rPh sb="4" eb="6">
      <t>ニュウリョク</t>
    </rPh>
    <phoneticPr fontId="2"/>
  </si>
  <si>
    <t>1株あたり最高逆日歩額</t>
    <rPh sb="1" eb="2">
      <t>カブ</t>
    </rPh>
    <rPh sb="5" eb="7">
      <t>サイコウ</t>
    </rPh>
    <rPh sb="7" eb="10">
      <t>ギャクヒブ</t>
    </rPh>
    <rPh sb="10" eb="11">
      <t>ガク</t>
    </rPh>
    <phoneticPr fontId="2"/>
  </si>
  <si>
    <t>100株あたり最高逆日歩額</t>
    <rPh sb="3" eb="4">
      <t>カブ</t>
    </rPh>
    <rPh sb="7" eb="9">
      <t>サイコウ</t>
    </rPh>
    <rPh sb="9" eb="12">
      <t>ギャクヒブ</t>
    </rPh>
    <rPh sb="12" eb="13">
      <t>ガク</t>
    </rPh>
    <phoneticPr fontId="2"/>
  </si>
  <si>
    <t>円</t>
    <rPh sb="0" eb="1">
      <t>エン</t>
    </rPh>
    <phoneticPr fontId="2"/>
  </si>
  <si>
    <t>日数</t>
    <rPh sb="0" eb="2">
      <t>ニッスウ</t>
    </rPh>
    <phoneticPr fontId="2"/>
  </si>
  <si>
    <t>権利付最終日＋注意喚起（8倍）</t>
  </si>
  <si>
    <t>←株数を入力</t>
    <rPh sb="1" eb="3">
      <t>カブスウ</t>
    </rPh>
    <rPh sb="4" eb="6">
      <t>ニュウリョク</t>
    </rPh>
    <phoneticPr fontId="2"/>
  </si>
  <si>
    <t>約定代金</t>
    <rPh sb="0" eb="2">
      <t>ヤクジョウ</t>
    </rPh>
    <rPh sb="2" eb="4">
      <t>ダイキン</t>
    </rPh>
    <phoneticPr fontId="2"/>
  </si>
  <si>
    <t>貸株料（制度信用/1日）</t>
    <rPh sb="0" eb="2">
      <t>カシカブ</t>
    </rPh>
    <rPh sb="2" eb="3">
      <t>リョウ</t>
    </rPh>
    <rPh sb="4" eb="6">
      <t>セイド</t>
    </rPh>
    <rPh sb="6" eb="8">
      <t>シンヨウ</t>
    </rPh>
    <rPh sb="10" eb="11">
      <t>ニチ</t>
    </rPh>
    <phoneticPr fontId="2"/>
  </si>
  <si>
    <t>貸株料合計</t>
    <rPh sb="0" eb="2">
      <t>カシカブ</t>
    </rPh>
    <rPh sb="2" eb="3">
      <t>リョウ</t>
    </rPh>
    <rPh sb="3" eb="5">
      <t>ゴウケイ</t>
    </rPh>
    <phoneticPr fontId="2"/>
  </si>
  <si>
    <t>←受渡日を入力</t>
    <rPh sb="1" eb="3">
      <t>ウケワタシ</t>
    </rPh>
    <rPh sb="3" eb="4">
      <t>ヒ</t>
    </rPh>
    <rPh sb="5" eb="7">
      <t>ニュウリョク</t>
    </rPh>
    <phoneticPr fontId="2"/>
  </si>
  <si>
    <t>逆日歩合計</t>
    <rPh sb="0" eb="3">
      <t>ギャクヒブ</t>
    </rPh>
    <rPh sb="3" eb="5">
      <t>ゴウケイ</t>
    </rPh>
    <phoneticPr fontId="2"/>
  </si>
  <si>
    <t>コスト合計</t>
    <rPh sb="3" eb="5">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</si>
</sst>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quot;末&quot;"/>
    <numFmt numFmtId="177" formatCode="yyyy/m/d;@"/>
    <numFmt numFmtId="178" formatCode="#,##0.0;[Red]\-#,##0.0"/>
  </numFmts>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rgb="FFFF0000"/>
      <name val="ＭＳ Ｐゴシック"/>
      <family val="3"/>
      <charset val="128"/>
      <scheme val="minor"/>
    </font>
    <font>
      <sz val="12"/>
      <color rgb="FFABB2BF"/>
      <name val="Courier New"/>
      <family val="3"/>
    </font>
    <font>
      <sz val="12"/>
      <name val="ＭＳ Ｐゴシック"/>
      <family val="3"/>
      <charset val="128"/>
      <scheme val="minor"/>
    </font>
    <font>
      <sz val="11"/>
      <color rgb="FFFF0000"/>
      <name val="ＭＳ Ｐゴシック"/>
      <family val="2"/>
      <scheme val="minor"/>
    </font>
    <font>
      <sz val="11"/>
      <name val="ＭＳ Ｐゴシック"/>
      <family val="2"/>
      <scheme val="minor"/>
    </font>
    <font>
      <b/>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66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3">
    <xf numFmtId="0" fontId="0" fillId="0" borderId="0" xfId="0"/>
    <xf numFmtId="0" fontId="0" fillId="0" borderId="0" xfId="0" applyAlignment="1">
      <alignment horizontal="center"/>
    </xf>
    <xf numFmtId="38" fontId="0" fillId="0" borderId="0" xfId="1" applyFont="1" applyAlignment="1">
      <alignment horizontal="center"/>
    </xf>
    <xf numFmtId="38" fontId="0" fillId="0" borderId="0" xfId="1" applyFont="1" applyAlignment="1">
      <alignment horizontal="left"/>
    </xf>
    <xf numFmtId="14" fontId="0" fillId="0" borderId="0" xfId="0" applyNumberFormat="1" applyAlignment="1">
      <alignment horizontal="center"/>
    </xf>
    <xf numFmtId="176" fontId="0" fillId="0" borderId="0" xfId="0" applyNumberFormat="1" applyAlignment="1">
      <alignment horizontal="center"/>
    </xf>
    <xf numFmtId="38" fontId="0" fillId="2" borderId="0" xfId="1" applyFont="1" applyFill="1" applyAlignment="1">
      <alignment horizontal="center"/>
    </xf>
    <xf numFmtId="177" fontId="0" fillId="4" borderId="0" xfId="0" applyNumberFormat="1" applyFill="1" applyAlignment="1">
      <alignment horizontal="center"/>
    </xf>
    <xf numFmtId="0" fontId="0" fillId="0" borderId="0" xfId="0" applyAlignment="1">
      <alignment horizontal="right"/>
    </xf>
    <xf numFmtId="0" fontId="0" fillId="0" borderId="2" xfId="0" applyBorder="1" applyAlignment="1">
      <alignment horizontal="center"/>
    </xf>
    <xf numFmtId="38" fontId="0" fillId="0" borderId="4" xfId="1" applyFont="1" applyBorder="1" applyAlignment="1">
      <alignment horizontal="center"/>
    </xf>
    <xf numFmtId="38" fontId="0" fillId="0" borderId="0" xfId="1" applyFont="1" applyBorder="1" applyAlignment="1">
      <alignment horizontal="center"/>
    </xf>
    <xf numFmtId="0" fontId="0" fillId="0" borderId="5" xfId="0" applyBorder="1" applyAlignment="1">
      <alignment horizontal="center"/>
    </xf>
    <xf numFmtId="38" fontId="0" fillId="0" borderId="6" xfId="1" applyFont="1" applyBorder="1" applyAlignment="1">
      <alignment horizontal="center"/>
    </xf>
    <xf numFmtId="0" fontId="0" fillId="0" borderId="7" xfId="0" applyBorder="1" applyAlignment="1">
      <alignment horizontal="center"/>
    </xf>
    <xf numFmtId="38" fontId="0" fillId="0" borderId="7" xfId="1" applyFont="1" applyBorder="1" applyAlignment="1">
      <alignment horizontal="center"/>
    </xf>
    <xf numFmtId="0" fontId="0" fillId="0" borderId="7" xfId="0" applyBorder="1" applyAlignment="1">
      <alignment horizontal="right"/>
    </xf>
    <xf numFmtId="0" fontId="0" fillId="0" borderId="8" xfId="0" applyBorder="1" applyAlignment="1">
      <alignment horizontal="center"/>
    </xf>
    <xf numFmtId="0" fontId="0" fillId="3" borderId="0" xfId="0" applyFill="1" applyAlignment="1">
      <alignment horizontal="center"/>
    </xf>
    <xf numFmtId="0" fontId="3" fillId="0" borderId="0" xfId="0" applyFont="1" applyAlignment="1">
      <alignment horizontal="center"/>
    </xf>
    <xf numFmtId="38" fontId="3" fillId="0" borderId="0" xfId="1" applyFont="1" applyAlignment="1">
      <alignment horizontal="center"/>
    </xf>
    <xf numFmtId="38" fontId="0" fillId="0" borderId="0" xfId="0" applyNumberFormat="1"/>
    <xf numFmtId="0" fontId="4" fillId="0" borderId="0" xfId="0" applyFont="1"/>
    <xf numFmtId="178" fontId="5" fillId="0" borderId="0" xfId="1" applyNumberFormat="1" applyFont="1" applyAlignment="1">
      <alignment horizontal="center"/>
    </xf>
    <xf numFmtId="38" fontId="7" fillId="0" borderId="0" xfId="0" applyNumberFormat="1" applyFont="1" applyAlignment="1">
      <alignment horizontal="center"/>
    </xf>
    <xf numFmtId="38" fontId="6" fillId="6" borderId="0" xfId="0" applyNumberFormat="1" applyFont="1" applyFill="1" applyAlignment="1">
      <alignment horizontal="center"/>
    </xf>
    <xf numFmtId="38" fontId="8" fillId="5" borderId="0" xfId="1" applyFont="1" applyFill="1" applyAlignment="1">
      <alignment horizontal="center"/>
    </xf>
    <xf numFmtId="38" fontId="3" fillId="7" borderId="0" xfId="1" applyFont="1" applyFill="1" applyAlignment="1">
      <alignment horizontal="center"/>
    </xf>
    <xf numFmtId="177" fontId="3" fillId="7" borderId="0" xfId="1" applyNumberFormat="1" applyFont="1" applyFill="1" applyAlignment="1">
      <alignment horizontal="center"/>
    </xf>
    <xf numFmtId="38" fontId="0" fillId="2" borderId="1" xfId="1" applyFont="1" applyFill="1" applyBorder="1" applyAlignment="1">
      <alignment horizontal="center"/>
    </xf>
    <xf numFmtId="38" fontId="0" fillId="2" borderId="2" xfId="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E799-0BF0-4E99-B25E-032A6178E37F}">
  <dimension ref="A1:F17"/>
  <sheetViews>
    <sheetView tabSelected="1" zoomScale="200" zoomScaleNormal="200" workbookViewId="0"/>
  </sheetViews>
  <sheetFormatPr defaultRowHeight="13.5" outlineLevelCol="1" x14ac:dyDescent="0.15"/>
  <cols>
    <col min="1" max="1" width="22.5" style="1" customWidth="1"/>
    <col min="2" max="2" width="24.875" style="1" customWidth="1"/>
    <col min="3" max="3" width="12.625" style="1" bestFit="1" customWidth="1"/>
    <col min="4" max="4" width="6" style="1" customWidth="1" outlineLevel="1"/>
  </cols>
  <sheetData>
    <row r="1" spans="1:6" ht="15.75" x14ac:dyDescent="0.25">
      <c r="A1" s="1" t="s">
        <v>123</v>
      </c>
      <c r="B1" s="6">
        <v>933</v>
      </c>
      <c r="C1" s="1" t="s">
        <v>128</v>
      </c>
      <c r="D1" s="23">
        <f>VLOOKUP(B1*100,最高逆日歩!$J$2:$L$97, 3, TRUE)</f>
        <v>2</v>
      </c>
      <c r="F1" s="22"/>
    </row>
    <row r="3" spans="1:6" x14ac:dyDescent="0.15">
      <c r="A3" s="1" t="s">
        <v>124</v>
      </c>
      <c r="B3" s="18" t="s">
        <v>133</v>
      </c>
      <c r="C3" s="1" t="s">
        <v>126</v>
      </c>
      <c r="D3" s="1">
        <f>IF(B3="権利付最終日（4倍）", 4, IF(B3="権利付最終日＋注意喚起（8倍）",8, 10))</f>
        <v>8</v>
      </c>
    </row>
    <row r="5" spans="1:6" x14ac:dyDescent="0.15">
      <c r="A5" s="1" t="s">
        <v>125</v>
      </c>
      <c r="B5" s="7">
        <v>45808</v>
      </c>
      <c r="C5" s="1" t="s">
        <v>126</v>
      </c>
      <c r="D5" s="1">
        <f>VLOOKUP(B5, 逆日歩日数!A:B, 2, FALSE)</f>
        <v>3</v>
      </c>
    </row>
    <row r="7" spans="1:6" x14ac:dyDescent="0.15">
      <c r="A7" s="1" t="s">
        <v>129</v>
      </c>
      <c r="B7" s="1">
        <f>+D1*D3*D5</f>
        <v>48</v>
      </c>
    </row>
    <row r="8" spans="1:6" x14ac:dyDescent="0.15">
      <c r="A8" s="19" t="s">
        <v>130</v>
      </c>
      <c r="B8" s="20">
        <f>+B7*100</f>
        <v>4800</v>
      </c>
    </row>
    <row r="10" spans="1:6" x14ac:dyDescent="0.15">
      <c r="B10" s="27">
        <v>1000</v>
      </c>
      <c r="C10" s="1" t="s">
        <v>134</v>
      </c>
    </row>
    <row r="11" spans="1:6" x14ac:dyDescent="0.15">
      <c r="A11" s="1" t="s">
        <v>135</v>
      </c>
      <c r="B11" s="2">
        <f>+B1*B10</f>
        <v>933000</v>
      </c>
    </row>
    <row r="12" spans="1:6" x14ac:dyDescent="0.15">
      <c r="A12" s="1" t="s">
        <v>136</v>
      </c>
      <c r="B12" s="2">
        <f>+B11*1.1/100/365</f>
        <v>28.117808219178087</v>
      </c>
    </row>
    <row r="13" spans="1:6" x14ac:dyDescent="0.15">
      <c r="B13" s="28">
        <v>45756</v>
      </c>
      <c r="C13" t="s">
        <v>138</v>
      </c>
    </row>
    <row r="14" spans="1:6" x14ac:dyDescent="0.15">
      <c r="A14" s="1" t="s">
        <v>132</v>
      </c>
      <c r="B14" s="24">
        <f>+B5-B13+2</f>
        <v>54</v>
      </c>
    </row>
    <row r="15" spans="1:6" x14ac:dyDescent="0.15">
      <c r="A15" s="1" t="s">
        <v>137</v>
      </c>
      <c r="B15" s="26">
        <f>+B12*B14</f>
        <v>1518.3616438356166</v>
      </c>
    </row>
    <row r="16" spans="1:6" x14ac:dyDescent="0.15">
      <c r="A16" s="1" t="s">
        <v>139</v>
      </c>
      <c r="B16" s="6">
        <f>+B10*B8/100</f>
        <v>48000</v>
      </c>
    </row>
    <row r="17" spans="1:2" x14ac:dyDescent="0.15">
      <c r="A17" s="1" t="s">
        <v>140</v>
      </c>
      <c r="B17" s="25">
        <f>+B15+B16</f>
        <v>49518.361643835618</v>
      </c>
    </row>
  </sheetData>
  <phoneticPr fontId="2"/>
  <dataValidations count="1">
    <dataValidation type="list" allowBlank="1" showInputMessage="1" showErrorMessage="1" sqref="B3" xr:uid="{8BC002A1-5525-4609-ACEA-2390714F50B8}">
      <formula1>"権利付最終日（4倍）,権利付最終日＋注意喚起（8倍）,10倍適用"</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3CA8296-E438-4EA2-99FF-749483F8A4F0}">
          <x14:formula1>
            <xm:f>逆日歩日数!$A$2:$A$20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7"/>
  <sheetViews>
    <sheetView workbookViewId="0">
      <pane xSplit="5" ySplit="1" topLeftCell="F2" activePane="bottomRight" state="frozen"/>
      <selection pane="topRight" activeCell="F1" sqref="F1"/>
      <selection pane="bottomLeft" activeCell="A2" sqref="A2"/>
      <selection pane="bottomRight" activeCell="G7" sqref="G7"/>
    </sheetView>
  </sheetViews>
  <sheetFormatPr defaultRowHeight="13.5" outlineLevelCol="1" x14ac:dyDescent="0.15"/>
  <cols>
    <col min="1" max="1" width="9" style="2" customWidth="1"/>
    <col min="2" max="2" width="3.25" style="1" customWidth="1"/>
    <col min="3" max="3" width="4.5" style="1" customWidth="1"/>
    <col min="4" max="4" width="9.25" style="1" customWidth="1"/>
    <col min="5" max="5" width="7.75" style="1" customWidth="1"/>
    <col min="6" max="6" width="9" style="1"/>
    <col min="7" max="7" width="5.25" style="8" customWidth="1"/>
    <col min="8" max="8" width="3.375" customWidth="1"/>
    <col min="10" max="12" width="0" hidden="1" customWidth="1" outlineLevel="1"/>
    <col min="13" max="13" width="9" collapsed="1"/>
  </cols>
  <sheetData>
    <row r="1" spans="1:15" x14ac:dyDescent="0.15">
      <c r="A1" s="29" t="s">
        <v>0</v>
      </c>
      <c r="B1" s="30"/>
      <c r="C1" s="30"/>
      <c r="D1" s="30"/>
      <c r="E1" s="30"/>
      <c r="F1" s="9" t="s">
        <v>1</v>
      </c>
      <c r="G1" s="31" t="s">
        <v>2</v>
      </c>
      <c r="H1" s="32"/>
    </row>
    <row r="2" spans="1:15" ht="15.75" x14ac:dyDescent="0.25">
      <c r="A2" s="10">
        <v>0</v>
      </c>
      <c r="C2" s="1" t="s">
        <v>3</v>
      </c>
      <c r="D2" s="11">
        <v>50000</v>
      </c>
      <c r="E2" s="1" t="s">
        <v>121</v>
      </c>
      <c r="F2" s="1" t="s">
        <v>7</v>
      </c>
      <c r="G2" s="8">
        <v>1</v>
      </c>
      <c r="H2" s="12" t="s">
        <v>131</v>
      </c>
      <c r="J2" s="21">
        <f>+A2+1</f>
        <v>1</v>
      </c>
      <c r="K2" s="21">
        <f>+D2</f>
        <v>50000</v>
      </c>
      <c r="L2" s="8">
        <v>1</v>
      </c>
      <c r="O2" s="22"/>
    </row>
    <row r="3" spans="1:15" x14ac:dyDescent="0.15">
      <c r="A3" s="10">
        <v>50000</v>
      </c>
      <c r="B3" s="1" t="s">
        <v>122</v>
      </c>
      <c r="C3" s="1" t="s">
        <v>3</v>
      </c>
      <c r="D3" s="11">
        <v>60000</v>
      </c>
      <c r="E3" s="1" t="s">
        <v>121</v>
      </c>
      <c r="F3" s="1" t="s">
        <v>10</v>
      </c>
      <c r="G3" s="8">
        <v>1.2</v>
      </c>
      <c r="H3" s="12" t="s">
        <v>131</v>
      </c>
      <c r="J3" s="21">
        <f t="shared" ref="J3" si="0">+A3+1</f>
        <v>50001</v>
      </c>
      <c r="K3" s="21">
        <f t="shared" ref="K3" si="1">+D3</f>
        <v>60000</v>
      </c>
      <c r="L3" s="8">
        <v>1.2</v>
      </c>
    </row>
    <row r="4" spans="1:15" x14ac:dyDescent="0.15">
      <c r="A4" s="10">
        <v>60000</v>
      </c>
      <c r="B4" s="1" t="s">
        <v>122</v>
      </c>
      <c r="C4" s="1" t="s">
        <v>3</v>
      </c>
      <c r="D4" s="11">
        <v>70000</v>
      </c>
      <c r="E4" s="1" t="s">
        <v>121</v>
      </c>
      <c r="F4" s="1" t="s">
        <v>12</v>
      </c>
      <c r="G4" s="8">
        <v>1.4</v>
      </c>
      <c r="H4" s="12" t="s">
        <v>131</v>
      </c>
      <c r="J4" s="21">
        <f t="shared" ref="J4:J67" si="2">+A4+1</f>
        <v>60001</v>
      </c>
      <c r="K4" s="21">
        <f t="shared" ref="K4:K67" si="3">+D4</f>
        <v>70000</v>
      </c>
      <c r="L4" s="8">
        <v>1.4</v>
      </c>
    </row>
    <row r="5" spans="1:15" x14ac:dyDescent="0.15">
      <c r="A5" s="10">
        <v>70000</v>
      </c>
      <c r="B5" s="1" t="s">
        <v>122</v>
      </c>
      <c r="C5" s="1" t="s">
        <v>3</v>
      </c>
      <c r="D5" s="11">
        <v>80000</v>
      </c>
      <c r="E5" s="1" t="s">
        <v>121</v>
      </c>
      <c r="F5" s="1" t="s">
        <v>14</v>
      </c>
      <c r="G5" s="8">
        <v>1.6</v>
      </c>
      <c r="H5" s="12" t="s">
        <v>131</v>
      </c>
      <c r="J5" s="21">
        <f t="shared" si="2"/>
        <v>70001</v>
      </c>
      <c r="K5" s="21">
        <f t="shared" si="3"/>
        <v>80000</v>
      </c>
      <c r="L5" s="8">
        <v>1.6</v>
      </c>
    </row>
    <row r="6" spans="1:15" x14ac:dyDescent="0.15">
      <c r="A6" s="10">
        <v>80000</v>
      </c>
      <c r="B6" s="1" t="s">
        <v>122</v>
      </c>
      <c r="C6" s="1" t="s">
        <v>3</v>
      </c>
      <c r="D6" s="11">
        <v>90000</v>
      </c>
      <c r="E6" s="1" t="s">
        <v>121</v>
      </c>
      <c r="F6" s="1" t="s">
        <v>16</v>
      </c>
      <c r="G6" s="8">
        <v>1.8</v>
      </c>
      <c r="H6" s="12" t="s">
        <v>131</v>
      </c>
      <c r="J6" s="21">
        <f t="shared" si="2"/>
        <v>80001</v>
      </c>
      <c r="K6" s="21">
        <f t="shared" si="3"/>
        <v>90000</v>
      </c>
      <c r="L6" s="8">
        <v>1.8</v>
      </c>
    </row>
    <row r="7" spans="1:15" x14ac:dyDescent="0.15">
      <c r="A7" s="10">
        <v>90000</v>
      </c>
      <c r="B7" s="1" t="s">
        <v>122</v>
      </c>
      <c r="C7" s="1" t="s">
        <v>3</v>
      </c>
      <c r="D7" s="11">
        <v>100000</v>
      </c>
      <c r="E7" s="1" t="s">
        <v>121</v>
      </c>
      <c r="F7" s="1" t="s">
        <v>6</v>
      </c>
      <c r="G7" s="8">
        <v>2</v>
      </c>
      <c r="H7" s="12" t="s">
        <v>131</v>
      </c>
      <c r="J7" s="21">
        <f t="shared" si="2"/>
        <v>90001</v>
      </c>
      <c r="K7" s="21">
        <f t="shared" si="3"/>
        <v>100000</v>
      </c>
      <c r="L7" s="8">
        <v>2</v>
      </c>
    </row>
    <row r="8" spans="1:15" x14ac:dyDescent="0.15">
      <c r="A8" s="10">
        <v>100000</v>
      </c>
      <c r="B8" s="1" t="s">
        <v>122</v>
      </c>
      <c r="C8" s="1" t="s">
        <v>3</v>
      </c>
      <c r="D8" s="11">
        <v>110000</v>
      </c>
      <c r="E8" s="1" t="s">
        <v>121</v>
      </c>
      <c r="F8" s="1" t="s">
        <v>19</v>
      </c>
      <c r="G8" s="8">
        <v>2.2000000000000002</v>
      </c>
      <c r="H8" s="12" t="s">
        <v>131</v>
      </c>
      <c r="J8" s="21">
        <f t="shared" si="2"/>
        <v>100001</v>
      </c>
      <c r="K8" s="21">
        <f t="shared" si="3"/>
        <v>110000</v>
      </c>
      <c r="L8" s="8">
        <v>2.2000000000000002</v>
      </c>
    </row>
    <row r="9" spans="1:15" x14ac:dyDescent="0.15">
      <c r="A9" s="10">
        <v>110000</v>
      </c>
      <c r="B9" s="1" t="s">
        <v>122</v>
      </c>
      <c r="C9" s="1" t="s">
        <v>3</v>
      </c>
      <c r="D9" s="11">
        <v>120000</v>
      </c>
      <c r="E9" s="1" t="s">
        <v>121</v>
      </c>
      <c r="F9" s="1" t="s">
        <v>9</v>
      </c>
      <c r="G9" s="8">
        <v>2.4</v>
      </c>
      <c r="H9" s="12" t="s">
        <v>131</v>
      </c>
      <c r="J9" s="21">
        <f t="shared" si="2"/>
        <v>110001</v>
      </c>
      <c r="K9" s="21">
        <f t="shared" si="3"/>
        <v>120000</v>
      </c>
      <c r="L9" s="8">
        <v>2.4</v>
      </c>
    </row>
    <row r="10" spans="1:15" x14ac:dyDescent="0.15">
      <c r="A10" s="10">
        <v>120000</v>
      </c>
      <c r="B10" s="1" t="s">
        <v>122</v>
      </c>
      <c r="C10" s="1" t="s">
        <v>3</v>
      </c>
      <c r="D10" s="11">
        <v>130000</v>
      </c>
      <c r="E10" s="1" t="s">
        <v>121</v>
      </c>
      <c r="F10" s="1" t="s">
        <v>22</v>
      </c>
      <c r="G10" s="8">
        <v>2.6</v>
      </c>
      <c r="H10" s="12" t="s">
        <v>131</v>
      </c>
      <c r="J10" s="21">
        <f t="shared" si="2"/>
        <v>120001</v>
      </c>
      <c r="K10" s="21">
        <f t="shared" si="3"/>
        <v>130000</v>
      </c>
      <c r="L10" s="8">
        <v>2.6</v>
      </c>
    </row>
    <row r="11" spans="1:15" x14ac:dyDescent="0.15">
      <c r="A11" s="10">
        <v>130000</v>
      </c>
      <c r="B11" s="1" t="s">
        <v>122</v>
      </c>
      <c r="C11" s="1" t="s">
        <v>3</v>
      </c>
      <c r="D11" s="11">
        <v>140000</v>
      </c>
      <c r="E11" s="1" t="s">
        <v>121</v>
      </c>
      <c r="F11" s="1" t="s">
        <v>11</v>
      </c>
      <c r="G11" s="8">
        <v>2.8</v>
      </c>
      <c r="H11" s="12" t="s">
        <v>131</v>
      </c>
      <c r="J11" s="21">
        <f t="shared" si="2"/>
        <v>130001</v>
      </c>
      <c r="K11" s="21">
        <f t="shared" si="3"/>
        <v>140000</v>
      </c>
      <c r="L11" s="8">
        <v>2.8</v>
      </c>
    </row>
    <row r="12" spans="1:15" x14ac:dyDescent="0.15">
      <c r="A12" s="10">
        <v>140000</v>
      </c>
      <c r="B12" s="1" t="s">
        <v>122</v>
      </c>
      <c r="C12" s="1" t="s">
        <v>3</v>
      </c>
      <c r="D12" s="11">
        <v>150000</v>
      </c>
      <c r="E12" s="1" t="s">
        <v>121</v>
      </c>
      <c r="F12" s="1" t="s">
        <v>25</v>
      </c>
      <c r="G12" s="8">
        <v>3</v>
      </c>
      <c r="H12" s="12" t="s">
        <v>131</v>
      </c>
      <c r="J12" s="21">
        <f t="shared" si="2"/>
        <v>140001</v>
      </c>
      <c r="K12" s="21">
        <f t="shared" si="3"/>
        <v>150000</v>
      </c>
      <c r="L12" s="8">
        <v>3</v>
      </c>
    </row>
    <row r="13" spans="1:15" x14ac:dyDescent="0.15">
      <c r="A13" s="10">
        <v>150000</v>
      </c>
      <c r="B13" s="1" t="s">
        <v>122</v>
      </c>
      <c r="C13" s="1" t="s">
        <v>3</v>
      </c>
      <c r="D13" s="11">
        <v>160000</v>
      </c>
      <c r="E13" s="1" t="s">
        <v>121</v>
      </c>
      <c r="F13" s="1" t="s">
        <v>13</v>
      </c>
      <c r="G13" s="8">
        <v>3.2</v>
      </c>
      <c r="H13" s="12" t="s">
        <v>131</v>
      </c>
      <c r="J13" s="21">
        <f t="shared" si="2"/>
        <v>150001</v>
      </c>
      <c r="K13" s="21">
        <f t="shared" si="3"/>
        <v>160000</v>
      </c>
      <c r="L13" s="8">
        <v>3.2</v>
      </c>
    </row>
    <row r="14" spans="1:15" x14ac:dyDescent="0.15">
      <c r="A14" s="10">
        <v>160000</v>
      </c>
      <c r="B14" s="1" t="s">
        <v>122</v>
      </c>
      <c r="C14" s="1" t="s">
        <v>3</v>
      </c>
      <c r="D14" s="11">
        <v>170000</v>
      </c>
      <c r="E14" s="1" t="s">
        <v>121</v>
      </c>
      <c r="F14" s="1" t="s">
        <v>28</v>
      </c>
      <c r="G14" s="8">
        <v>3.4</v>
      </c>
      <c r="H14" s="12" t="s">
        <v>131</v>
      </c>
      <c r="J14" s="21">
        <f t="shared" si="2"/>
        <v>160001</v>
      </c>
      <c r="K14" s="21">
        <f t="shared" si="3"/>
        <v>170000</v>
      </c>
      <c r="L14" s="8">
        <v>3.4</v>
      </c>
    </row>
    <row r="15" spans="1:15" x14ac:dyDescent="0.15">
      <c r="A15" s="10">
        <v>170000</v>
      </c>
      <c r="B15" s="1" t="s">
        <v>122</v>
      </c>
      <c r="C15" s="1" t="s">
        <v>3</v>
      </c>
      <c r="D15" s="11">
        <v>180000</v>
      </c>
      <c r="E15" s="1" t="s">
        <v>121</v>
      </c>
      <c r="F15" s="1" t="s">
        <v>15</v>
      </c>
      <c r="G15" s="8">
        <v>3.6</v>
      </c>
      <c r="H15" s="12" t="s">
        <v>131</v>
      </c>
      <c r="J15" s="21">
        <f t="shared" si="2"/>
        <v>170001</v>
      </c>
      <c r="K15" s="21">
        <f t="shared" si="3"/>
        <v>180000</v>
      </c>
      <c r="L15" s="8">
        <v>3.6</v>
      </c>
    </row>
    <row r="16" spans="1:15" x14ac:dyDescent="0.15">
      <c r="A16" s="10">
        <v>180000</v>
      </c>
      <c r="B16" s="1" t="s">
        <v>122</v>
      </c>
      <c r="C16" s="1" t="s">
        <v>3</v>
      </c>
      <c r="D16" s="11">
        <v>190000</v>
      </c>
      <c r="E16" s="1" t="s">
        <v>121</v>
      </c>
      <c r="F16" s="1" t="s">
        <v>31</v>
      </c>
      <c r="G16" s="8">
        <v>3.8</v>
      </c>
      <c r="H16" s="12" t="s">
        <v>131</v>
      </c>
      <c r="J16" s="21">
        <f t="shared" si="2"/>
        <v>180001</v>
      </c>
      <c r="K16" s="21">
        <f t="shared" si="3"/>
        <v>190000</v>
      </c>
      <c r="L16" s="8">
        <v>3.8</v>
      </c>
    </row>
    <row r="17" spans="1:12" x14ac:dyDescent="0.15">
      <c r="A17" s="10">
        <v>190000</v>
      </c>
      <c r="B17" s="1" t="s">
        <v>122</v>
      </c>
      <c r="C17" s="1" t="s">
        <v>3</v>
      </c>
      <c r="D17" s="11">
        <v>200000</v>
      </c>
      <c r="E17" s="1" t="s">
        <v>121</v>
      </c>
      <c r="F17" s="1" t="s">
        <v>17</v>
      </c>
      <c r="G17" s="8">
        <v>4</v>
      </c>
      <c r="H17" s="12" t="s">
        <v>131</v>
      </c>
      <c r="J17" s="21">
        <f t="shared" si="2"/>
        <v>190001</v>
      </c>
      <c r="K17" s="21">
        <f t="shared" si="3"/>
        <v>200000</v>
      </c>
      <c r="L17" s="8">
        <v>4</v>
      </c>
    </row>
    <row r="18" spans="1:12" x14ac:dyDescent="0.15">
      <c r="A18" s="10">
        <v>200000</v>
      </c>
      <c r="B18" s="1" t="s">
        <v>122</v>
      </c>
      <c r="C18" s="1" t="s">
        <v>3</v>
      </c>
      <c r="D18" s="11">
        <v>210000</v>
      </c>
      <c r="E18" s="1" t="s">
        <v>121</v>
      </c>
      <c r="F18" s="1" t="s">
        <v>34</v>
      </c>
      <c r="G18" s="8">
        <v>4.2</v>
      </c>
      <c r="H18" s="12" t="s">
        <v>131</v>
      </c>
      <c r="J18" s="21">
        <f t="shared" si="2"/>
        <v>200001</v>
      </c>
      <c r="K18" s="21">
        <f t="shared" si="3"/>
        <v>210000</v>
      </c>
      <c r="L18" s="8">
        <v>4.2</v>
      </c>
    </row>
    <row r="19" spans="1:12" x14ac:dyDescent="0.15">
      <c r="A19" s="10">
        <v>210000</v>
      </c>
      <c r="B19" s="1" t="s">
        <v>122</v>
      </c>
      <c r="C19" s="1" t="s">
        <v>3</v>
      </c>
      <c r="D19" s="11">
        <v>220000</v>
      </c>
      <c r="E19" s="1" t="s">
        <v>121</v>
      </c>
      <c r="F19" s="1" t="s">
        <v>18</v>
      </c>
      <c r="G19" s="8">
        <v>4.4000000000000004</v>
      </c>
      <c r="H19" s="12" t="s">
        <v>131</v>
      </c>
      <c r="J19" s="21">
        <f t="shared" si="2"/>
        <v>210001</v>
      </c>
      <c r="K19" s="21">
        <f t="shared" si="3"/>
        <v>220000</v>
      </c>
      <c r="L19" s="8">
        <v>4.4000000000000004</v>
      </c>
    </row>
    <row r="20" spans="1:12" x14ac:dyDescent="0.15">
      <c r="A20" s="10">
        <v>220000</v>
      </c>
      <c r="B20" s="1" t="s">
        <v>122</v>
      </c>
      <c r="C20" s="1" t="s">
        <v>3</v>
      </c>
      <c r="D20" s="11">
        <v>230000</v>
      </c>
      <c r="E20" s="1" t="s">
        <v>121</v>
      </c>
      <c r="F20" s="1" t="s">
        <v>37</v>
      </c>
      <c r="G20" s="8">
        <v>4.5999999999999996</v>
      </c>
      <c r="H20" s="12" t="s">
        <v>131</v>
      </c>
      <c r="J20" s="21">
        <f t="shared" si="2"/>
        <v>220001</v>
      </c>
      <c r="K20" s="21">
        <f t="shared" si="3"/>
        <v>230000</v>
      </c>
      <c r="L20" s="8">
        <v>4.5999999999999996</v>
      </c>
    </row>
    <row r="21" spans="1:12" x14ac:dyDescent="0.15">
      <c r="A21" s="10">
        <v>230000</v>
      </c>
      <c r="B21" s="1" t="s">
        <v>122</v>
      </c>
      <c r="C21" s="1" t="s">
        <v>3</v>
      </c>
      <c r="D21" s="11">
        <v>240000</v>
      </c>
      <c r="E21" s="1" t="s">
        <v>121</v>
      </c>
      <c r="F21" s="1" t="s">
        <v>20</v>
      </c>
      <c r="G21" s="8">
        <v>4.8</v>
      </c>
      <c r="H21" s="12" t="s">
        <v>131</v>
      </c>
      <c r="J21" s="21">
        <f t="shared" si="2"/>
        <v>230001</v>
      </c>
      <c r="K21" s="21">
        <f t="shared" si="3"/>
        <v>240000</v>
      </c>
      <c r="L21" s="8">
        <v>4.8</v>
      </c>
    </row>
    <row r="22" spans="1:12" x14ac:dyDescent="0.15">
      <c r="A22" s="10">
        <v>240000</v>
      </c>
      <c r="B22" s="1" t="s">
        <v>122</v>
      </c>
      <c r="C22" s="1" t="s">
        <v>3</v>
      </c>
      <c r="D22" s="11">
        <v>250000</v>
      </c>
      <c r="E22" s="1" t="s">
        <v>121</v>
      </c>
      <c r="F22" s="1" t="s">
        <v>40</v>
      </c>
      <c r="G22" s="8">
        <v>5</v>
      </c>
      <c r="H22" s="12" t="s">
        <v>131</v>
      </c>
      <c r="J22" s="21">
        <f t="shared" si="2"/>
        <v>240001</v>
      </c>
      <c r="K22" s="21">
        <f t="shared" si="3"/>
        <v>250000</v>
      </c>
      <c r="L22" s="8">
        <v>5</v>
      </c>
    </row>
    <row r="23" spans="1:12" x14ac:dyDescent="0.15">
      <c r="A23" s="10">
        <v>250000</v>
      </c>
      <c r="B23" s="1" t="s">
        <v>122</v>
      </c>
      <c r="C23" s="1" t="s">
        <v>3</v>
      </c>
      <c r="D23" s="11">
        <v>260000</v>
      </c>
      <c r="E23" s="1" t="s">
        <v>121</v>
      </c>
      <c r="F23" s="1" t="s">
        <v>21</v>
      </c>
      <c r="G23" s="8">
        <v>5.2</v>
      </c>
      <c r="H23" s="12" t="s">
        <v>131</v>
      </c>
      <c r="J23" s="21">
        <f t="shared" si="2"/>
        <v>250001</v>
      </c>
      <c r="K23" s="21">
        <f t="shared" si="3"/>
        <v>260000</v>
      </c>
      <c r="L23" s="8">
        <v>5.2</v>
      </c>
    </row>
    <row r="24" spans="1:12" x14ac:dyDescent="0.15">
      <c r="A24" s="10">
        <v>260000</v>
      </c>
      <c r="B24" s="1" t="s">
        <v>122</v>
      </c>
      <c r="C24" s="1" t="s">
        <v>3</v>
      </c>
      <c r="D24" s="11">
        <v>270000</v>
      </c>
      <c r="E24" s="1" t="s">
        <v>121</v>
      </c>
      <c r="F24" s="1" t="s">
        <v>43</v>
      </c>
      <c r="G24" s="8">
        <v>5.4</v>
      </c>
      <c r="H24" s="12" t="s">
        <v>131</v>
      </c>
      <c r="J24" s="21">
        <f t="shared" si="2"/>
        <v>260001</v>
      </c>
      <c r="K24" s="21">
        <f t="shared" si="3"/>
        <v>270000</v>
      </c>
      <c r="L24" s="8">
        <v>5.4</v>
      </c>
    </row>
    <row r="25" spans="1:12" x14ac:dyDescent="0.15">
      <c r="A25" s="10">
        <v>270000</v>
      </c>
      <c r="B25" s="1" t="s">
        <v>122</v>
      </c>
      <c r="C25" s="1" t="s">
        <v>3</v>
      </c>
      <c r="D25" s="11">
        <v>280000</v>
      </c>
      <c r="E25" s="1" t="s">
        <v>121</v>
      </c>
      <c r="F25" s="1" t="s">
        <v>23</v>
      </c>
      <c r="G25" s="8">
        <v>5.6</v>
      </c>
      <c r="H25" s="12" t="s">
        <v>131</v>
      </c>
      <c r="J25" s="21">
        <f t="shared" si="2"/>
        <v>270001</v>
      </c>
      <c r="K25" s="21">
        <f t="shared" si="3"/>
        <v>280000</v>
      </c>
      <c r="L25" s="8">
        <v>5.6</v>
      </c>
    </row>
    <row r="26" spans="1:12" x14ac:dyDescent="0.15">
      <c r="A26" s="10">
        <v>280000</v>
      </c>
      <c r="B26" s="1" t="s">
        <v>122</v>
      </c>
      <c r="C26" s="1" t="s">
        <v>3</v>
      </c>
      <c r="D26" s="11">
        <v>290000</v>
      </c>
      <c r="E26" s="1" t="s">
        <v>121</v>
      </c>
      <c r="F26" s="1" t="s">
        <v>46</v>
      </c>
      <c r="G26" s="8">
        <v>5.8</v>
      </c>
      <c r="H26" s="12" t="s">
        <v>131</v>
      </c>
      <c r="J26" s="21">
        <f t="shared" si="2"/>
        <v>280001</v>
      </c>
      <c r="K26" s="21">
        <f t="shared" si="3"/>
        <v>290000</v>
      </c>
      <c r="L26" s="8">
        <v>5.8</v>
      </c>
    </row>
    <row r="27" spans="1:12" x14ac:dyDescent="0.15">
      <c r="A27" s="10">
        <v>290000</v>
      </c>
      <c r="B27" s="1" t="s">
        <v>122</v>
      </c>
      <c r="C27" s="1" t="s">
        <v>3</v>
      </c>
      <c r="D27" s="11">
        <v>300000</v>
      </c>
      <c r="E27" s="1" t="s">
        <v>121</v>
      </c>
      <c r="F27" s="1" t="s">
        <v>24</v>
      </c>
      <c r="G27" s="8">
        <v>6</v>
      </c>
      <c r="H27" s="12" t="s">
        <v>131</v>
      </c>
      <c r="J27" s="21">
        <f t="shared" si="2"/>
        <v>290001</v>
      </c>
      <c r="K27" s="21">
        <f t="shared" si="3"/>
        <v>300000</v>
      </c>
      <c r="L27" s="8">
        <v>6</v>
      </c>
    </row>
    <row r="28" spans="1:12" x14ac:dyDescent="0.15">
      <c r="A28" s="10">
        <v>300000</v>
      </c>
      <c r="B28" s="1" t="s">
        <v>122</v>
      </c>
      <c r="C28" s="1" t="s">
        <v>3</v>
      </c>
      <c r="D28" s="11">
        <v>310000</v>
      </c>
      <c r="E28" s="1" t="s">
        <v>121</v>
      </c>
      <c r="F28" s="1" t="s">
        <v>49</v>
      </c>
      <c r="G28" s="8">
        <v>6.2</v>
      </c>
      <c r="H28" s="12" t="s">
        <v>131</v>
      </c>
      <c r="J28" s="21">
        <f t="shared" si="2"/>
        <v>300001</v>
      </c>
      <c r="K28" s="21">
        <f t="shared" si="3"/>
        <v>310000</v>
      </c>
      <c r="L28" s="8">
        <v>6.2</v>
      </c>
    </row>
    <row r="29" spans="1:12" x14ac:dyDescent="0.15">
      <c r="A29" s="10">
        <v>310000</v>
      </c>
      <c r="B29" s="1" t="s">
        <v>122</v>
      </c>
      <c r="C29" s="1" t="s">
        <v>3</v>
      </c>
      <c r="D29" s="11">
        <v>320000</v>
      </c>
      <c r="E29" s="1" t="s">
        <v>121</v>
      </c>
      <c r="F29" s="1" t="s">
        <v>26</v>
      </c>
      <c r="G29" s="8">
        <v>6.4</v>
      </c>
      <c r="H29" s="12" t="s">
        <v>131</v>
      </c>
      <c r="J29" s="21">
        <f t="shared" si="2"/>
        <v>310001</v>
      </c>
      <c r="K29" s="21">
        <f t="shared" si="3"/>
        <v>320000</v>
      </c>
      <c r="L29" s="8">
        <v>6.4</v>
      </c>
    </row>
    <row r="30" spans="1:12" x14ac:dyDescent="0.15">
      <c r="A30" s="10">
        <v>320000</v>
      </c>
      <c r="B30" s="1" t="s">
        <v>122</v>
      </c>
      <c r="C30" s="1" t="s">
        <v>3</v>
      </c>
      <c r="D30" s="11">
        <v>330000</v>
      </c>
      <c r="E30" s="1" t="s">
        <v>121</v>
      </c>
      <c r="F30" s="1" t="s">
        <v>52</v>
      </c>
      <c r="G30" s="8">
        <v>6.6</v>
      </c>
      <c r="H30" s="12" t="s">
        <v>131</v>
      </c>
      <c r="J30" s="21">
        <f t="shared" si="2"/>
        <v>320001</v>
      </c>
      <c r="K30" s="21">
        <f t="shared" si="3"/>
        <v>330000</v>
      </c>
      <c r="L30" s="8">
        <v>6.6</v>
      </c>
    </row>
    <row r="31" spans="1:12" x14ac:dyDescent="0.15">
      <c r="A31" s="10">
        <v>330000</v>
      </c>
      <c r="B31" s="1" t="s">
        <v>122</v>
      </c>
      <c r="C31" s="1" t="s">
        <v>3</v>
      </c>
      <c r="D31" s="11">
        <v>340000</v>
      </c>
      <c r="E31" s="1" t="s">
        <v>121</v>
      </c>
      <c r="F31" s="1" t="s">
        <v>27</v>
      </c>
      <c r="G31" s="8">
        <v>6.8</v>
      </c>
      <c r="H31" s="12" t="s">
        <v>131</v>
      </c>
      <c r="J31" s="21">
        <f t="shared" si="2"/>
        <v>330001</v>
      </c>
      <c r="K31" s="21">
        <f t="shared" si="3"/>
        <v>340000</v>
      </c>
      <c r="L31" s="8">
        <v>6.8</v>
      </c>
    </row>
    <row r="32" spans="1:12" x14ac:dyDescent="0.15">
      <c r="A32" s="10">
        <v>340000</v>
      </c>
      <c r="B32" s="1" t="s">
        <v>122</v>
      </c>
      <c r="C32" s="1" t="s">
        <v>3</v>
      </c>
      <c r="D32" s="11">
        <v>350000</v>
      </c>
      <c r="E32" s="1" t="s">
        <v>121</v>
      </c>
      <c r="F32" s="1" t="s">
        <v>55</v>
      </c>
      <c r="G32" s="8">
        <v>7</v>
      </c>
      <c r="H32" s="12" t="s">
        <v>131</v>
      </c>
      <c r="J32" s="21">
        <f t="shared" si="2"/>
        <v>340001</v>
      </c>
      <c r="K32" s="21">
        <f t="shared" si="3"/>
        <v>350000</v>
      </c>
      <c r="L32" s="8">
        <v>7</v>
      </c>
    </row>
    <row r="33" spans="1:12" x14ac:dyDescent="0.15">
      <c r="A33" s="10">
        <v>350000</v>
      </c>
      <c r="B33" s="1" t="s">
        <v>122</v>
      </c>
      <c r="C33" s="1" t="s">
        <v>3</v>
      </c>
      <c r="D33" s="11">
        <v>360000</v>
      </c>
      <c r="E33" s="1" t="s">
        <v>121</v>
      </c>
      <c r="F33" s="1" t="s">
        <v>29</v>
      </c>
      <c r="G33" s="8">
        <v>7.2</v>
      </c>
      <c r="H33" s="12" t="s">
        <v>131</v>
      </c>
      <c r="J33" s="21">
        <f t="shared" si="2"/>
        <v>350001</v>
      </c>
      <c r="K33" s="21">
        <f t="shared" si="3"/>
        <v>360000</v>
      </c>
      <c r="L33" s="8">
        <v>7.2</v>
      </c>
    </row>
    <row r="34" spans="1:12" x14ac:dyDescent="0.15">
      <c r="A34" s="10">
        <v>360000</v>
      </c>
      <c r="B34" s="1" t="s">
        <v>122</v>
      </c>
      <c r="C34" s="1" t="s">
        <v>3</v>
      </c>
      <c r="D34" s="11">
        <v>370000</v>
      </c>
      <c r="E34" s="1" t="s">
        <v>121</v>
      </c>
      <c r="F34" s="1" t="s">
        <v>58</v>
      </c>
      <c r="G34" s="8">
        <v>7.4</v>
      </c>
      <c r="H34" s="12" t="s">
        <v>131</v>
      </c>
      <c r="J34" s="21">
        <f t="shared" si="2"/>
        <v>360001</v>
      </c>
      <c r="K34" s="21">
        <f t="shared" si="3"/>
        <v>370000</v>
      </c>
      <c r="L34" s="8">
        <v>7.4</v>
      </c>
    </row>
    <row r="35" spans="1:12" x14ac:dyDescent="0.15">
      <c r="A35" s="10">
        <v>370000</v>
      </c>
      <c r="B35" s="1" t="s">
        <v>122</v>
      </c>
      <c r="C35" s="1" t="s">
        <v>3</v>
      </c>
      <c r="D35" s="11">
        <v>380000</v>
      </c>
      <c r="E35" s="1" t="s">
        <v>121</v>
      </c>
      <c r="F35" s="1" t="s">
        <v>30</v>
      </c>
      <c r="G35" s="8">
        <v>7.6</v>
      </c>
      <c r="H35" s="12" t="s">
        <v>131</v>
      </c>
      <c r="J35" s="21">
        <f t="shared" si="2"/>
        <v>370001</v>
      </c>
      <c r="K35" s="21">
        <f t="shared" si="3"/>
        <v>380000</v>
      </c>
      <c r="L35" s="8">
        <v>7.6</v>
      </c>
    </row>
    <row r="36" spans="1:12" x14ac:dyDescent="0.15">
      <c r="A36" s="10">
        <v>380000</v>
      </c>
      <c r="B36" s="1" t="s">
        <v>122</v>
      </c>
      <c r="C36" s="1" t="s">
        <v>3</v>
      </c>
      <c r="D36" s="11">
        <v>390000</v>
      </c>
      <c r="E36" s="1" t="s">
        <v>121</v>
      </c>
      <c r="F36" s="1" t="s">
        <v>61</v>
      </c>
      <c r="G36" s="8">
        <v>7.8</v>
      </c>
      <c r="H36" s="12" t="s">
        <v>131</v>
      </c>
      <c r="J36" s="21">
        <f t="shared" si="2"/>
        <v>380001</v>
      </c>
      <c r="K36" s="21">
        <f t="shared" si="3"/>
        <v>390000</v>
      </c>
      <c r="L36" s="8">
        <v>7.8</v>
      </c>
    </row>
    <row r="37" spans="1:12" x14ac:dyDescent="0.15">
      <c r="A37" s="10">
        <v>390000</v>
      </c>
      <c r="B37" s="1" t="s">
        <v>122</v>
      </c>
      <c r="C37" s="1" t="s">
        <v>3</v>
      </c>
      <c r="D37" s="11">
        <v>400000</v>
      </c>
      <c r="E37" s="1" t="s">
        <v>121</v>
      </c>
      <c r="F37" s="1" t="s">
        <v>32</v>
      </c>
      <c r="G37" s="8">
        <v>8</v>
      </c>
      <c r="H37" s="12" t="s">
        <v>131</v>
      </c>
      <c r="J37" s="21">
        <f t="shared" si="2"/>
        <v>390001</v>
      </c>
      <c r="K37" s="21">
        <f t="shared" si="3"/>
        <v>400000</v>
      </c>
      <c r="L37" s="8">
        <v>8</v>
      </c>
    </row>
    <row r="38" spans="1:12" x14ac:dyDescent="0.15">
      <c r="A38" s="10">
        <v>400000</v>
      </c>
      <c r="B38" s="1" t="s">
        <v>122</v>
      </c>
      <c r="C38" s="1" t="s">
        <v>3</v>
      </c>
      <c r="D38" s="11">
        <v>410000</v>
      </c>
      <c r="E38" s="1" t="s">
        <v>121</v>
      </c>
      <c r="F38" s="1" t="s">
        <v>64</v>
      </c>
      <c r="G38" s="8">
        <v>8.1999999999999993</v>
      </c>
      <c r="H38" s="12" t="s">
        <v>131</v>
      </c>
      <c r="J38" s="21">
        <f t="shared" si="2"/>
        <v>400001</v>
      </c>
      <c r="K38" s="21">
        <f t="shared" si="3"/>
        <v>410000</v>
      </c>
      <c r="L38" s="8">
        <v>8.1999999999999993</v>
      </c>
    </row>
    <row r="39" spans="1:12" x14ac:dyDescent="0.15">
      <c r="A39" s="10">
        <v>410000</v>
      </c>
      <c r="B39" s="1" t="s">
        <v>122</v>
      </c>
      <c r="C39" s="1" t="s">
        <v>3</v>
      </c>
      <c r="D39" s="11">
        <v>420000</v>
      </c>
      <c r="E39" s="1" t="s">
        <v>121</v>
      </c>
      <c r="F39" s="1" t="s">
        <v>33</v>
      </c>
      <c r="G39" s="8">
        <v>8.4</v>
      </c>
      <c r="H39" s="12" t="s">
        <v>131</v>
      </c>
      <c r="J39" s="21">
        <f t="shared" si="2"/>
        <v>410001</v>
      </c>
      <c r="K39" s="21">
        <f t="shared" si="3"/>
        <v>420000</v>
      </c>
      <c r="L39" s="8">
        <v>8.4</v>
      </c>
    </row>
    <row r="40" spans="1:12" x14ac:dyDescent="0.15">
      <c r="A40" s="10">
        <v>420000</v>
      </c>
      <c r="B40" s="1" t="s">
        <v>122</v>
      </c>
      <c r="C40" s="1" t="s">
        <v>3</v>
      </c>
      <c r="D40" s="11">
        <v>430000</v>
      </c>
      <c r="E40" s="1" t="s">
        <v>121</v>
      </c>
      <c r="F40" s="1" t="s">
        <v>67</v>
      </c>
      <c r="G40" s="8">
        <v>8.6</v>
      </c>
      <c r="H40" s="12" t="s">
        <v>131</v>
      </c>
      <c r="J40" s="21">
        <f t="shared" si="2"/>
        <v>420001</v>
      </c>
      <c r="K40" s="21">
        <f t="shared" si="3"/>
        <v>430000</v>
      </c>
      <c r="L40" s="8">
        <v>8.6</v>
      </c>
    </row>
    <row r="41" spans="1:12" x14ac:dyDescent="0.15">
      <c r="A41" s="10">
        <v>430000</v>
      </c>
      <c r="B41" s="1" t="s">
        <v>122</v>
      </c>
      <c r="C41" s="1" t="s">
        <v>3</v>
      </c>
      <c r="D41" s="11">
        <v>440000</v>
      </c>
      <c r="E41" s="1" t="s">
        <v>121</v>
      </c>
      <c r="F41" s="1" t="s">
        <v>35</v>
      </c>
      <c r="G41" s="8">
        <v>8.8000000000000007</v>
      </c>
      <c r="H41" s="12" t="s">
        <v>131</v>
      </c>
      <c r="J41" s="21">
        <f t="shared" si="2"/>
        <v>430001</v>
      </c>
      <c r="K41" s="21">
        <f t="shared" si="3"/>
        <v>440000</v>
      </c>
      <c r="L41" s="8">
        <v>8.8000000000000007</v>
      </c>
    </row>
    <row r="42" spans="1:12" x14ac:dyDescent="0.15">
      <c r="A42" s="10">
        <v>440000</v>
      </c>
      <c r="B42" s="1" t="s">
        <v>122</v>
      </c>
      <c r="C42" s="1" t="s">
        <v>3</v>
      </c>
      <c r="D42" s="11">
        <v>450000</v>
      </c>
      <c r="E42" s="1" t="s">
        <v>121</v>
      </c>
      <c r="F42" s="1" t="s">
        <v>70</v>
      </c>
      <c r="G42" s="8">
        <v>9</v>
      </c>
      <c r="H42" s="12" t="s">
        <v>131</v>
      </c>
      <c r="J42" s="21">
        <f t="shared" si="2"/>
        <v>440001</v>
      </c>
      <c r="K42" s="21">
        <f t="shared" si="3"/>
        <v>450000</v>
      </c>
      <c r="L42" s="8">
        <v>9</v>
      </c>
    </row>
    <row r="43" spans="1:12" x14ac:dyDescent="0.15">
      <c r="A43" s="10">
        <v>450000</v>
      </c>
      <c r="B43" s="1" t="s">
        <v>122</v>
      </c>
      <c r="C43" s="1" t="s">
        <v>3</v>
      </c>
      <c r="D43" s="11">
        <v>460000</v>
      </c>
      <c r="E43" s="1" t="s">
        <v>121</v>
      </c>
      <c r="F43" s="1" t="s">
        <v>36</v>
      </c>
      <c r="G43" s="8">
        <v>9.1999999999999993</v>
      </c>
      <c r="H43" s="12" t="s">
        <v>131</v>
      </c>
      <c r="J43" s="21">
        <f t="shared" si="2"/>
        <v>450001</v>
      </c>
      <c r="K43" s="21">
        <f t="shared" si="3"/>
        <v>460000</v>
      </c>
      <c r="L43" s="8">
        <v>9.1999999999999993</v>
      </c>
    </row>
    <row r="44" spans="1:12" x14ac:dyDescent="0.15">
      <c r="A44" s="10">
        <v>460000</v>
      </c>
      <c r="B44" s="1" t="s">
        <v>122</v>
      </c>
      <c r="C44" s="1" t="s">
        <v>3</v>
      </c>
      <c r="D44" s="11">
        <v>470000</v>
      </c>
      <c r="E44" s="1" t="s">
        <v>121</v>
      </c>
      <c r="F44" s="1" t="s">
        <v>73</v>
      </c>
      <c r="G44" s="8">
        <v>9.4</v>
      </c>
      <c r="H44" s="12" t="s">
        <v>131</v>
      </c>
      <c r="J44" s="21">
        <f t="shared" si="2"/>
        <v>460001</v>
      </c>
      <c r="K44" s="21">
        <f t="shared" si="3"/>
        <v>470000</v>
      </c>
      <c r="L44" s="8">
        <v>9.4</v>
      </c>
    </row>
    <row r="45" spans="1:12" x14ac:dyDescent="0.15">
      <c r="A45" s="10">
        <v>470000</v>
      </c>
      <c r="B45" s="1" t="s">
        <v>122</v>
      </c>
      <c r="C45" s="1" t="s">
        <v>3</v>
      </c>
      <c r="D45" s="11">
        <v>480000</v>
      </c>
      <c r="E45" s="1" t="s">
        <v>121</v>
      </c>
      <c r="F45" s="1" t="s">
        <v>38</v>
      </c>
      <c r="G45" s="8">
        <v>9.6</v>
      </c>
      <c r="H45" s="12" t="s">
        <v>131</v>
      </c>
      <c r="J45" s="21">
        <f t="shared" si="2"/>
        <v>470001</v>
      </c>
      <c r="K45" s="21">
        <f t="shared" si="3"/>
        <v>480000</v>
      </c>
      <c r="L45" s="8">
        <v>9.6</v>
      </c>
    </row>
    <row r="46" spans="1:12" x14ac:dyDescent="0.15">
      <c r="A46" s="10">
        <v>480000</v>
      </c>
      <c r="B46" s="1" t="s">
        <v>122</v>
      </c>
      <c r="C46" s="1" t="s">
        <v>3</v>
      </c>
      <c r="D46" s="11">
        <v>490000</v>
      </c>
      <c r="E46" s="1" t="s">
        <v>121</v>
      </c>
      <c r="F46" s="1" t="s">
        <v>76</v>
      </c>
      <c r="G46" s="8">
        <v>9.8000000000000007</v>
      </c>
      <c r="H46" s="12" t="s">
        <v>131</v>
      </c>
      <c r="J46" s="21">
        <f t="shared" si="2"/>
        <v>480001</v>
      </c>
      <c r="K46" s="21">
        <f t="shared" si="3"/>
        <v>490000</v>
      </c>
      <c r="L46" s="8">
        <v>9.8000000000000007</v>
      </c>
    </row>
    <row r="47" spans="1:12" x14ac:dyDescent="0.15">
      <c r="A47" s="10">
        <v>490000</v>
      </c>
      <c r="B47" s="1" t="s">
        <v>122</v>
      </c>
      <c r="C47" s="1" t="s">
        <v>3</v>
      </c>
      <c r="D47" s="11">
        <v>500000</v>
      </c>
      <c r="E47" s="1" t="s">
        <v>121</v>
      </c>
      <c r="F47" s="1" t="s">
        <v>39</v>
      </c>
      <c r="G47" s="8">
        <v>10</v>
      </c>
      <c r="H47" s="12" t="s">
        <v>131</v>
      </c>
      <c r="J47" s="21">
        <f t="shared" si="2"/>
        <v>490001</v>
      </c>
      <c r="K47" s="21">
        <f t="shared" si="3"/>
        <v>500000</v>
      </c>
      <c r="L47" s="8">
        <v>10</v>
      </c>
    </row>
    <row r="48" spans="1:12" x14ac:dyDescent="0.15">
      <c r="A48" s="10">
        <v>500000</v>
      </c>
      <c r="B48" s="1" t="s">
        <v>122</v>
      </c>
      <c r="C48" s="1" t="s">
        <v>3</v>
      </c>
      <c r="D48" s="11">
        <v>510000</v>
      </c>
      <c r="E48" s="1" t="s">
        <v>121</v>
      </c>
      <c r="F48" s="1" t="s">
        <v>78</v>
      </c>
      <c r="G48" s="8">
        <v>10.199999999999999</v>
      </c>
      <c r="H48" s="12" t="s">
        <v>131</v>
      </c>
      <c r="J48" s="21">
        <f t="shared" si="2"/>
        <v>500001</v>
      </c>
      <c r="K48" s="21">
        <f t="shared" si="3"/>
        <v>510000</v>
      </c>
      <c r="L48" s="8">
        <v>10.199999999999999</v>
      </c>
    </row>
    <row r="49" spans="1:12" x14ac:dyDescent="0.15">
      <c r="A49" s="10">
        <v>510000</v>
      </c>
      <c r="B49" s="1" t="s">
        <v>122</v>
      </c>
      <c r="C49" s="1" t="s">
        <v>3</v>
      </c>
      <c r="D49" s="11">
        <v>520000</v>
      </c>
      <c r="E49" s="1" t="s">
        <v>121</v>
      </c>
      <c r="F49" s="1" t="s">
        <v>41</v>
      </c>
      <c r="G49" s="8">
        <v>10.4</v>
      </c>
      <c r="H49" s="12" t="s">
        <v>131</v>
      </c>
      <c r="J49" s="21">
        <f t="shared" si="2"/>
        <v>510001</v>
      </c>
      <c r="K49" s="21">
        <f t="shared" si="3"/>
        <v>520000</v>
      </c>
      <c r="L49" s="8">
        <v>10.4</v>
      </c>
    </row>
    <row r="50" spans="1:12" x14ac:dyDescent="0.15">
      <c r="A50" s="10">
        <v>520000</v>
      </c>
      <c r="B50" s="1" t="s">
        <v>122</v>
      </c>
      <c r="C50" s="1" t="s">
        <v>3</v>
      </c>
      <c r="D50" s="11">
        <v>530000</v>
      </c>
      <c r="E50" s="1" t="s">
        <v>121</v>
      </c>
      <c r="F50" s="1" t="s">
        <v>79</v>
      </c>
      <c r="G50" s="8">
        <v>10.6</v>
      </c>
      <c r="H50" s="12" t="s">
        <v>131</v>
      </c>
      <c r="J50" s="21">
        <f t="shared" si="2"/>
        <v>520001</v>
      </c>
      <c r="K50" s="21">
        <f t="shared" si="3"/>
        <v>530000</v>
      </c>
      <c r="L50" s="8">
        <v>10.6</v>
      </c>
    </row>
    <row r="51" spans="1:12" x14ac:dyDescent="0.15">
      <c r="A51" s="10">
        <v>530000</v>
      </c>
      <c r="B51" s="1" t="s">
        <v>122</v>
      </c>
      <c r="C51" s="1" t="s">
        <v>3</v>
      </c>
      <c r="D51" s="11">
        <v>540000</v>
      </c>
      <c r="E51" s="1" t="s">
        <v>121</v>
      </c>
      <c r="F51" s="1" t="s">
        <v>42</v>
      </c>
      <c r="G51" s="8">
        <v>10.8</v>
      </c>
      <c r="H51" s="12" t="s">
        <v>131</v>
      </c>
      <c r="J51" s="21">
        <f t="shared" si="2"/>
        <v>530001</v>
      </c>
      <c r="K51" s="21">
        <f t="shared" si="3"/>
        <v>540000</v>
      </c>
      <c r="L51" s="8">
        <v>10.8</v>
      </c>
    </row>
    <row r="52" spans="1:12" x14ac:dyDescent="0.15">
      <c r="A52" s="10">
        <v>540000</v>
      </c>
      <c r="B52" s="1" t="s">
        <v>122</v>
      </c>
      <c r="C52" s="1" t="s">
        <v>3</v>
      </c>
      <c r="D52" s="11">
        <v>550000</v>
      </c>
      <c r="E52" s="1" t="s">
        <v>121</v>
      </c>
      <c r="F52" s="1" t="s">
        <v>80</v>
      </c>
      <c r="G52" s="8">
        <v>11</v>
      </c>
      <c r="H52" s="12" t="s">
        <v>131</v>
      </c>
      <c r="J52" s="21">
        <f t="shared" si="2"/>
        <v>540001</v>
      </c>
      <c r="K52" s="21">
        <f t="shared" si="3"/>
        <v>550000</v>
      </c>
      <c r="L52" s="8">
        <v>11</v>
      </c>
    </row>
    <row r="53" spans="1:12" x14ac:dyDescent="0.15">
      <c r="A53" s="10">
        <v>550000</v>
      </c>
      <c r="B53" s="1" t="s">
        <v>122</v>
      </c>
      <c r="C53" s="1" t="s">
        <v>3</v>
      </c>
      <c r="D53" s="11">
        <v>560000</v>
      </c>
      <c r="E53" s="1" t="s">
        <v>121</v>
      </c>
      <c r="F53" s="1" t="s">
        <v>44</v>
      </c>
      <c r="G53" s="8">
        <v>11.2</v>
      </c>
      <c r="H53" s="12" t="s">
        <v>131</v>
      </c>
      <c r="J53" s="21">
        <f t="shared" si="2"/>
        <v>550001</v>
      </c>
      <c r="K53" s="21">
        <f t="shared" si="3"/>
        <v>560000</v>
      </c>
      <c r="L53" s="8">
        <v>11.2</v>
      </c>
    </row>
    <row r="54" spans="1:12" x14ac:dyDescent="0.15">
      <c r="A54" s="10">
        <v>560000</v>
      </c>
      <c r="B54" s="1" t="s">
        <v>122</v>
      </c>
      <c r="C54" s="1" t="s">
        <v>3</v>
      </c>
      <c r="D54" s="11">
        <v>570000</v>
      </c>
      <c r="E54" s="1" t="s">
        <v>121</v>
      </c>
      <c r="F54" s="1" t="s">
        <v>81</v>
      </c>
      <c r="G54" s="8">
        <v>11.4</v>
      </c>
      <c r="H54" s="12" t="s">
        <v>131</v>
      </c>
      <c r="J54" s="21">
        <f t="shared" si="2"/>
        <v>560001</v>
      </c>
      <c r="K54" s="21">
        <f t="shared" si="3"/>
        <v>570000</v>
      </c>
      <c r="L54" s="8">
        <v>11.4</v>
      </c>
    </row>
    <row r="55" spans="1:12" x14ac:dyDescent="0.15">
      <c r="A55" s="10">
        <v>570000</v>
      </c>
      <c r="B55" s="1" t="s">
        <v>122</v>
      </c>
      <c r="C55" s="1" t="s">
        <v>3</v>
      </c>
      <c r="D55" s="11">
        <v>580000</v>
      </c>
      <c r="E55" s="1" t="s">
        <v>121</v>
      </c>
      <c r="F55" s="1" t="s">
        <v>45</v>
      </c>
      <c r="G55" s="8">
        <v>11.6</v>
      </c>
      <c r="H55" s="12" t="s">
        <v>131</v>
      </c>
      <c r="J55" s="21">
        <f t="shared" si="2"/>
        <v>570001</v>
      </c>
      <c r="K55" s="21">
        <f t="shared" si="3"/>
        <v>580000</v>
      </c>
      <c r="L55" s="8">
        <v>11.6</v>
      </c>
    </row>
    <row r="56" spans="1:12" x14ac:dyDescent="0.15">
      <c r="A56" s="10">
        <v>580000</v>
      </c>
      <c r="B56" s="1" t="s">
        <v>122</v>
      </c>
      <c r="C56" s="1" t="s">
        <v>3</v>
      </c>
      <c r="D56" s="11">
        <v>590000</v>
      </c>
      <c r="E56" s="1" t="s">
        <v>121</v>
      </c>
      <c r="F56" s="1" t="s">
        <v>82</v>
      </c>
      <c r="G56" s="8">
        <v>11.8</v>
      </c>
      <c r="H56" s="12" t="s">
        <v>131</v>
      </c>
      <c r="J56" s="21">
        <f t="shared" si="2"/>
        <v>580001</v>
      </c>
      <c r="K56" s="21">
        <f t="shared" si="3"/>
        <v>590000</v>
      </c>
      <c r="L56" s="8">
        <v>11.8</v>
      </c>
    </row>
    <row r="57" spans="1:12" x14ac:dyDescent="0.15">
      <c r="A57" s="10">
        <v>590000</v>
      </c>
      <c r="B57" s="1" t="s">
        <v>122</v>
      </c>
      <c r="C57" s="1" t="s">
        <v>3</v>
      </c>
      <c r="D57" s="11">
        <v>600000</v>
      </c>
      <c r="E57" s="1" t="s">
        <v>121</v>
      </c>
      <c r="F57" s="1" t="s">
        <v>47</v>
      </c>
      <c r="G57" s="8">
        <v>12</v>
      </c>
      <c r="H57" s="12" t="s">
        <v>131</v>
      </c>
      <c r="J57" s="21">
        <f t="shared" si="2"/>
        <v>590001</v>
      </c>
      <c r="K57" s="21">
        <f t="shared" si="3"/>
        <v>600000</v>
      </c>
      <c r="L57" s="8">
        <v>12</v>
      </c>
    </row>
    <row r="58" spans="1:12" x14ac:dyDescent="0.15">
      <c r="A58" s="10">
        <v>600000</v>
      </c>
      <c r="B58" s="1" t="s">
        <v>122</v>
      </c>
      <c r="C58" s="1" t="s">
        <v>3</v>
      </c>
      <c r="D58" s="11">
        <v>610000</v>
      </c>
      <c r="E58" s="1" t="s">
        <v>121</v>
      </c>
      <c r="F58" s="1" t="s">
        <v>83</v>
      </c>
      <c r="G58" s="8">
        <v>12.2</v>
      </c>
      <c r="H58" s="12" t="s">
        <v>131</v>
      </c>
      <c r="J58" s="21">
        <f t="shared" si="2"/>
        <v>600001</v>
      </c>
      <c r="K58" s="21">
        <f t="shared" si="3"/>
        <v>610000</v>
      </c>
      <c r="L58" s="8">
        <v>12.2</v>
      </c>
    </row>
    <row r="59" spans="1:12" x14ac:dyDescent="0.15">
      <c r="A59" s="10">
        <v>610000</v>
      </c>
      <c r="B59" s="1" t="s">
        <v>122</v>
      </c>
      <c r="C59" s="1" t="s">
        <v>3</v>
      </c>
      <c r="D59" s="11">
        <v>620000</v>
      </c>
      <c r="E59" s="1" t="s">
        <v>121</v>
      </c>
      <c r="F59" s="1" t="s">
        <v>48</v>
      </c>
      <c r="G59" s="8">
        <v>12.4</v>
      </c>
      <c r="H59" s="12" t="s">
        <v>131</v>
      </c>
      <c r="J59" s="21">
        <f t="shared" si="2"/>
        <v>610001</v>
      </c>
      <c r="K59" s="21">
        <f t="shared" si="3"/>
        <v>620000</v>
      </c>
      <c r="L59" s="8">
        <v>12.4</v>
      </c>
    </row>
    <row r="60" spans="1:12" x14ac:dyDescent="0.15">
      <c r="A60" s="10">
        <v>620000</v>
      </c>
      <c r="B60" s="1" t="s">
        <v>122</v>
      </c>
      <c r="C60" s="1" t="s">
        <v>3</v>
      </c>
      <c r="D60" s="11">
        <v>630000</v>
      </c>
      <c r="E60" s="1" t="s">
        <v>121</v>
      </c>
      <c r="F60" s="1" t="s">
        <v>84</v>
      </c>
      <c r="G60" s="8">
        <v>12.6</v>
      </c>
      <c r="H60" s="12" t="s">
        <v>131</v>
      </c>
      <c r="J60" s="21">
        <f t="shared" si="2"/>
        <v>620001</v>
      </c>
      <c r="K60" s="21">
        <f t="shared" si="3"/>
        <v>630000</v>
      </c>
      <c r="L60" s="8">
        <v>12.6</v>
      </c>
    </row>
    <row r="61" spans="1:12" x14ac:dyDescent="0.15">
      <c r="A61" s="10">
        <v>630000</v>
      </c>
      <c r="B61" s="1" t="s">
        <v>122</v>
      </c>
      <c r="C61" s="1" t="s">
        <v>3</v>
      </c>
      <c r="D61" s="11">
        <v>640000</v>
      </c>
      <c r="E61" s="1" t="s">
        <v>121</v>
      </c>
      <c r="F61" s="1" t="s">
        <v>50</v>
      </c>
      <c r="G61" s="8">
        <v>12.8</v>
      </c>
      <c r="H61" s="12" t="s">
        <v>131</v>
      </c>
      <c r="J61" s="21">
        <f t="shared" si="2"/>
        <v>630001</v>
      </c>
      <c r="K61" s="21">
        <f t="shared" si="3"/>
        <v>640000</v>
      </c>
      <c r="L61" s="8">
        <v>12.8</v>
      </c>
    </row>
    <row r="62" spans="1:12" x14ac:dyDescent="0.15">
      <c r="A62" s="10">
        <v>640000</v>
      </c>
      <c r="B62" s="1" t="s">
        <v>122</v>
      </c>
      <c r="C62" s="1" t="s">
        <v>3</v>
      </c>
      <c r="D62" s="11">
        <v>650000</v>
      </c>
      <c r="E62" s="1" t="s">
        <v>121</v>
      </c>
      <c r="F62" s="1" t="s">
        <v>85</v>
      </c>
      <c r="G62" s="8">
        <v>13</v>
      </c>
      <c r="H62" s="12" t="s">
        <v>131</v>
      </c>
      <c r="J62" s="21">
        <f t="shared" si="2"/>
        <v>640001</v>
      </c>
      <c r="K62" s="21">
        <f t="shared" si="3"/>
        <v>650000</v>
      </c>
      <c r="L62" s="8">
        <v>13</v>
      </c>
    </row>
    <row r="63" spans="1:12" x14ac:dyDescent="0.15">
      <c r="A63" s="10">
        <v>650000</v>
      </c>
      <c r="B63" s="1" t="s">
        <v>122</v>
      </c>
      <c r="C63" s="1" t="s">
        <v>3</v>
      </c>
      <c r="D63" s="11">
        <v>660000</v>
      </c>
      <c r="E63" s="1" t="s">
        <v>121</v>
      </c>
      <c r="F63" s="1" t="s">
        <v>51</v>
      </c>
      <c r="G63" s="8">
        <v>13.2</v>
      </c>
      <c r="H63" s="12" t="s">
        <v>131</v>
      </c>
      <c r="J63" s="21">
        <f t="shared" si="2"/>
        <v>650001</v>
      </c>
      <c r="K63" s="21">
        <f t="shared" si="3"/>
        <v>660000</v>
      </c>
      <c r="L63" s="8">
        <v>13.2</v>
      </c>
    </row>
    <row r="64" spans="1:12" x14ac:dyDescent="0.15">
      <c r="A64" s="10">
        <v>660000</v>
      </c>
      <c r="B64" s="1" t="s">
        <v>122</v>
      </c>
      <c r="C64" s="1" t="s">
        <v>3</v>
      </c>
      <c r="D64" s="11">
        <v>670000</v>
      </c>
      <c r="E64" s="1" t="s">
        <v>121</v>
      </c>
      <c r="F64" s="1" t="s">
        <v>86</v>
      </c>
      <c r="G64" s="8">
        <v>13.4</v>
      </c>
      <c r="H64" s="12" t="s">
        <v>131</v>
      </c>
      <c r="J64" s="21">
        <f t="shared" si="2"/>
        <v>660001</v>
      </c>
      <c r="K64" s="21">
        <f t="shared" si="3"/>
        <v>670000</v>
      </c>
      <c r="L64" s="8">
        <v>13.4</v>
      </c>
    </row>
    <row r="65" spans="1:12" x14ac:dyDescent="0.15">
      <c r="A65" s="10">
        <v>670000</v>
      </c>
      <c r="B65" s="1" t="s">
        <v>122</v>
      </c>
      <c r="C65" s="1" t="s">
        <v>3</v>
      </c>
      <c r="D65" s="11">
        <v>680000</v>
      </c>
      <c r="E65" s="1" t="s">
        <v>121</v>
      </c>
      <c r="F65" s="1" t="s">
        <v>53</v>
      </c>
      <c r="G65" s="8">
        <v>13.6</v>
      </c>
      <c r="H65" s="12" t="s">
        <v>131</v>
      </c>
      <c r="J65" s="21">
        <f t="shared" si="2"/>
        <v>670001</v>
      </c>
      <c r="K65" s="21">
        <f t="shared" si="3"/>
        <v>680000</v>
      </c>
      <c r="L65" s="8">
        <v>13.6</v>
      </c>
    </row>
    <row r="66" spans="1:12" x14ac:dyDescent="0.15">
      <c r="A66" s="10">
        <v>680000</v>
      </c>
      <c r="B66" s="1" t="s">
        <v>122</v>
      </c>
      <c r="C66" s="1" t="s">
        <v>3</v>
      </c>
      <c r="D66" s="11">
        <v>690000</v>
      </c>
      <c r="E66" s="1" t="s">
        <v>121</v>
      </c>
      <c r="F66" s="1" t="s">
        <v>87</v>
      </c>
      <c r="G66" s="8">
        <v>13.8</v>
      </c>
      <c r="H66" s="12" t="s">
        <v>131</v>
      </c>
      <c r="J66" s="21">
        <f t="shared" si="2"/>
        <v>680001</v>
      </c>
      <c r="K66" s="21">
        <f t="shared" si="3"/>
        <v>690000</v>
      </c>
      <c r="L66" s="8">
        <v>13.8</v>
      </c>
    </row>
    <row r="67" spans="1:12" x14ac:dyDescent="0.15">
      <c r="A67" s="10">
        <v>690000</v>
      </c>
      <c r="B67" s="1" t="s">
        <v>122</v>
      </c>
      <c r="C67" s="1" t="s">
        <v>3</v>
      </c>
      <c r="D67" s="11">
        <v>700000</v>
      </c>
      <c r="E67" s="1" t="s">
        <v>121</v>
      </c>
      <c r="F67" s="1" t="s">
        <v>54</v>
      </c>
      <c r="G67" s="8">
        <v>14</v>
      </c>
      <c r="H67" s="12" t="s">
        <v>131</v>
      </c>
      <c r="J67" s="21">
        <f t="shared" si="2"/>
        <v>690001</v>
      </c>
      <c r="K67" s="21">
        <f t="shared" si="3"/>
        <v>700000</v>
      </c>
      <c r="L67" s="8">
        <v>14</v>
      </c>
    </row>
    <row r="68" spans="1:12" x14ac:dyDescent="0.15">
      <c r="A68" s="10">
        <v>700000</v>
      </c>
      <c r="B68" s="1" t="s">
        <v>122</v>
      </c>
      <c r="C68" s="1" t="s">
        <v>3</v>
      </c>
      <c r="D68" s="11">
        <v>710000</v>
      </c>
      <c r="E68" s="1" t="s">
        <v>121</v>
      </c>
      <c r="F68" s="1" t="s">
        <v>88</v>
      </c>
      <c r="G68" s="8">
        <v>14.2</v>
      </c>
      <c r="H68" s="12" t="s">
        <v>131</v>
      </c>
      <c r="J68" s="21">
        <f t="shared" ref="J68:J97" si="4">+A68+1</f>
        <v>700001</v>
      </c>
      <c r="K68" s="21">
        <f t="shared" ref="K68:K97" si="5">+D68</f>
        <v>710000</v>
      </c>
      <c r="L68" s="8">
        <v>14.2</v>
      </c>
    </row>
    <row r="69" spans="1:12" x14ac:dyDescent="0.15">
      <c r="A69" s="10">
        <v>710000</v>
      </c>
      <c r="B69" s="1" t="s">
        <v>122</v>
      </c>
      <c r="C69" s="1" t="s">
        <v>3</v>
      </c>
      <c r="D69" s="11">
        <v>720000</v>
      </c>
      <c r="E69" s="1" t="s">
        <v>121</v>
      </c>
      <c r="F69" s="1" t="s">
        <v>56</v>
      </c>
      <c r="G69" s="8">
        <v>14.4</v>
      </c>
      <c r="H69" s="12" t="s">
        <v>131</v>
      </c>
      <c r="J69" s="21">
        <f t="shared" si="4"/>
        <v>710001</v>
      </c>
      <c r="K69" s="21">
        <f t="shared" si="5"/>
        <v>720000</v>
      </c>
      <c r="L69" s="8">
        <v>14.4</v>
      </c>
    </row>
    <row r="70" spans="1:12" x14ac:dyDescent="0.15">
      <c r="A70" s="10">
        <v>720000</v>
      </c>
      <c r="B70" s="1" t="s">
        <v>122</v>
      </c>
      <c r="C70" s="1" t="s">
        <v>3</v>
      </c>
      <c r="D70" s="11">
        <v>730000</v>
      </c>
      <c r="E70" s="1" t="s">
        <v>121</v>
      </c>
      <c r="F70" s="1" t="s">
        <v>89</v>
      </c>
      <c r="G70" s="8">
        <v>14.6</v>
      </c>
      <c r="H70" s="12" t="s">
        <v>131</v>
      </c>
      <c r="J70" s="21">
        <f t="shared" si="4"/>
        <v>720001</v>
      </c>
      <c r="K70" s="21">
        <f t="shared" si="5"/>
        <v>730000</v>
      </c>
      <c r="L70" s="8">
        <v>14.6</v>
      </c>
    </row>
    <row r="71" spans="1:12" x14ac:dyDescent="0.15">
      <c r="A71" s="10">
        <v>730000</v>
      </c>
      <c r="B71" s="1" t="s">
        <v>122</v>
      </c>
      <c r="C71" s="1" t="s">
        <v>3</v>
      </c>
      <c r="D71" s="11">
        <v>740000</v>
      </c>
      <c r="E71" s="1" t="s">
        <v>121</v>
      </c>
      <c r="F71" s="1" t="s">
        <v>57</v>
      </c>
      <c r="G71" s="8">
        <v>14.8</v>
      </c>
      <c r="H71" s="12" t="s">
        <v>131</v>
      </c>
      <c r="J71" s="21">
        <f t="shared" si="4"/>
        <v>730001</v>
      </c>
      <c r="K71" s="21">
        <f t="shared" si="5"/>
        <v>740000</v>
      </c>
      <c r="L71" s="8">
        <v>14.8</v>
      </c>
    </row>
    <row r="72" spans="1:12" x14ac:dyDescent="0.15">
      <c r="A72" s="10">
        <v>740000</v>
      </c>
      <c r="B72" s="1" t="s">
        <v>122</v>
      </c>
      <c r="C72" s="1" t="s">
        <v>3</v>
      </c>
      <c r="D72" s="11">
        <v>750000</v>
      </c>
      <c r="E72" s="1" t="s">
        <v>121</v>
      </c>
      <c r="F72" s="1" t="s">
        <v>90</v>
      </c>
      <c r="G72" s="8">
        <v>15</v>
      </c>
      <c r="H72" s="12" t="s">
        <v>131</v>
      </c>
      <c r="J72" s="21">
        <f t="shared" si="4"/>
        <v>740001</v>
      </c>
      <c r="K72" s="21">
        <f t="shared" si="5"/>
        <v>750000</v>
      </c>
      <c r="L72" s="8">
        <v>15</v>
      </c>
    </row>
    <row r="73" spans="1:12" x14ac:dyDescent="0.15">
      <c r="A73" s="10">
        <v>750000</v>
      </c>
      <c r="B73" s="1" t="s">
        <v>122</v>
      </c>
      <c r="C73" s="1" t="s">
        <v>3</v>
      </c>
      <c r="D73" s="11">
        <v>760000</v>
      </c>
      <c r="E73" s="1" t="s">
        <v>121</v>
      </c>
      <c r="F73" s="1" t="s">
        <v>59</v>
      </c>
      <c r="G73" s="8">
        <v>15.2</v>
      </c>
      <c r="H73" s="12" t="s">
        <v>131</v>
      </c>
      <c r="J73" s="21">
        <f t="shared" si="4"/>
        <v>750001</v>
      </c>
      <c r="K73" s="21">
        <f t="shared" si="5"/>
        <v>760000</v>
      </c>
      <c r="L73" s="8">
        <v>15.2</v>
      </c>
    </row>
    <row r="74" spans="1:12" x14ac:dyDescent="0.15">
      <c r="A74" s="10">
        <v>760000</v>
      </c>
      <c r="B74" s="1" t="s">
        <v>122</v>
      </c>
      <c r="C74" s="1" t="s">
        <v>3</v>
      </c>
      <c r="D74" s="11">
        <v>770000</v>
      </c>
      <c r="E74" s="1" t="s">
        <v>121</v>
      </c>
      <c r="F74" s="1" t="s">
        <v>91</v>
      </c>
      <c r="G74" s="8">
        <v>15.4</v>
      </c>
      <c r="H74" s="12" t="s">
        <v>131</v>
      </c>
      <c r="J74" s="21">
        <f t="shared" si="4"/>
        <v>760001</v>
      </c>
      <c r="K74" s="21">
        <f t="shared" si="5"/>
        <v>770000</v>
      </c>
      <c r="L74" s="8">
        <v>15.4</v>
      </c>
    </row>
    <row r="75" spans="1:12" x14ac:dyDescent="0.15">
      <c r="A75" s="10">
        <v>770000</v>
      </c>
      <c r="B75" s="1" t="s">
        <v>122</v>
      </c>
      <c r="C75" s="1" t="s">
        <v>3</v>
      </c>
      <c r="D75" s="11">
        <v>780000</v>
      </c>
      <c r="E75" s="1" t="s">
        <v>121</v>
      </c>
      <c r="F75" s="1" t="s">
        <v>60</v>
      </c>
      <c r="G75" s="8">
        <v>15.6</v>
      </c>
      <c r="H75" s="12" t="s">
        <v>131</v>
      </c>
      <c r="J75" s="21">
        <f t="shared" si="4"/>
        <v>770001</v>
      </c>
      <c r="K75" s="21">
        <f t="shared" si="5"/>
        <v>780000</v>
      </c>
      <c r="L75" s="8">
        <v>15.6</v>
      </c>
    </row>
    <row r="76" spans="1:12" x14ac:dyDescent="0.15">
      <c r="A76" s="10">
        <v>780000</v>
      </c>
      <c r="B76" s="1" t="s">
        <v>122</v>
      </c>
      <c r="C76" s="1" t="s">
        <v>3</v>
      </c>
      <c r="D76" s="11">
        <v>790000</v>
      </c>
      <c r="E76" s="1" t="s">
        <v>121</v>
      </c>
      <c r="F76" s="1" t="s">
        <v>92</v>
      </c>
      <c r="G76" s="8">
        <v>15.8</v>
      </c>
      <c r="H76" s="12" t="s">
        <v>131</v>
      </c>
      <c r="J76" s="21">
        <f t="shared" si="4"/>
        <v>780001</v>
      </c>
      <c r="K76" s="21">
        <f t="shared" si="5"/>
        <v>790000</v>
      </c>
      <c r="L76" s="8">
        <v>15.8</v>
      </c>
    </row>
    <row r="77" spans="1:12" x14ac:dyDescent="0.15">
      <c r="A77" s="10">
        <v>790000</v>
      </c>
      <c r="B77" s="1" t="s">
        <v>122</v>
      </c>
      <c r="C77" s="1" t="s">
        <v>3</v>
      </c>
      <c r="D77" s="11">
        <v>800000</v>
      </c>
      <c r="E77" s="1" t="s">
        <v>121</v>
      </c>
      <c r="F77" s="1" t="s">
        <v>62</v>
      </c>
      <c r="G77" s="8">
        <v>16</v>
      </c>
      <c r="H77" s="12" t="s">
        <v>131</v>
      </c>
      <c r="J77" s="21">
        <f t="shared" si="4"/>
        <v>790001</v>
      </c>
      <c r="K77" s="21">
        <f t="shared" si="5"/>
        <v>800000</v>
      </c>
      <c r="L77" s="8">
        <v>16</v>
      </c>
    </row>
    <row r="78" spans="1:12" x14ac:dyDescent="0.15">
      <c r="A78" s="10">
        <v>800000</v>
      </c>
      <c r="B78" s="1" t="s">
        <v>122</v>
      </c>
      <c r="C78" s="1" t="s">
        <v>3</v>
      </c>
      <c r="D78" s="11">
        <v>810000</v>
      </c>
      <c r="E78" s="1" t="s">
        <v>121</v>
      </c>
      <c r="F78" s="1" t="s">
        <v>93</v>
      </c>
      <c r="G78" s="8">
        <v>16.2</v>
      </c>
      <c r="H78" s="12" t="s">
        <v>131</v>
      </c>
      <c r="J78" s="21">
        <f t="shared" si="4"/>
        <v>800001</v>
      </c>
      <c r="K78" s="21">
        <f t="shared" si="5"/>
        <v>810000</v>
      </c>
      <c r="L78" s="8">
        <v>16.2</v>
      </c>
    </row>
    <row r="79" spans="1:12" x14ac:dyDescent="0.15">
      <c r="A79" s="10">
        <v>810000</v>
      </c>
      <c r="B79" s="1" t="s">
        <v>122</v>
      </c>
      <c r="C79" s="1" t="s">
        <v>3</v>
      </c>
      <c r="D79" s="11">
        <v>820000</v>
      </c>
      <c r="E79" s="1" t="s">
        <v>121</v>
      </c>
      <c r="F79" s="1" t="s">
        <v>63</v>
      </c>
      <c r="G79" s="8">
        <v>16.399999999999999</v>
      </c>
      <c r="H79" s="12" t="s">
        <v>131</v>
      </c>
      <c r="J79" s="21">
        <f t="shared" si="4"/>
        <v>810001</v>
      </c>
      <c r="K79" s="21">
        <f t="shared" si="5"/>
        <v>820000</v>
      </c>
      <c r="L79" s="8">
        <v>16.399999999999999</v>
      </c>
    </row>
    <row r="80" spans="1:12" x14ac:dyDescent="0.15">
      <c r="A80" s="10">
        <v>820000</v>
      </c>
      <c r="B80" s="1" t="s">
        <v>122</v>
      </c>
      <c r="C80" s="1" t="s">
        <v>3</v>
      </c>
      <c r="D80" s="11">
        <v>830000</v>
      </c>
      <c r="E80" s="1" t="s">
        <v>121</v>
      </c>
      <c r="F80" s="1" t="s">
        <v>94</v>
      </c>
      <c r="G80" s="8">
        <v>16.600000000000001</v>
      </c>
      <c r="H80" s="12" t="s">
        <v>131</v>
      </c>
      <c r="J80" s="21">
        <f t="shared" si="4"/>
        <v>820001</v>
      </c>
      <c r="K80" s="21">
        <f t="shared" si="5"/>
        <v>830000</v>
      </c>
      <c r="L80" s="8">
        <v>16.600000000000001</v>
      </c>
    </row>
    <row r="81" spans="1:12" x14ac:dyDescent="0.15">
      <c r="A81" s="10">
        <v>830000</v>
      </c>
      <c r="B81" s="1" t="s">
        <v>122</v>
      </c>
      <c r="C81" s="1" t="s">
        <v>3</v>
      </c>
      <c r="D81" s="11">
        <v>840000</v>
      </c>
      <c r="E81" s="1" t="s">
        <v>121</v>
      </c>
      <c r="F81" s="1" t="s">
        <v>65</v>
      </c>
      <c r="G81" s="8">
        <v>16.8</v>
      </c>
      <c r="H81" s="12" t="s">
        <v>131</v>
      </c>
      <c r="J81" s="21">
        <f t="shared" si="4"/>
        <v>830001</v>
      </c>
      <c r="K81" s="21">
        <f t="shared" si="5"/>
        <v>840000</v>
      </c>
      <c r="L81" s="8">
        <v>16.8</v>
      </c>
    </row>
    <row r="82" spans="1:12" x14ac:dyDescent="0.15">
      <c r="A82" s="10">
        <v>840000</v>
      </c>
      <c r="B82" s="1" t="s">
        <v>122</v>
      </c>
      <c r="C82" s="1" t="s">
        <v>3</v>
      </c>
      <c r="D82" s="11">
        <v>850000</v>
      </c>
      <c r="E82" s="1" t="s">
        <v>121</v>
      </c>
      <c r="F82" s="1" t="s">
        <v>95</v>
      </c>
      <c r="G82" s="8">
        <v>17</v>
      </c>
      <c r="H82" s="12" t="s">
        <v>131</v>
      </c>
      <c r="J82" s="21">
        <f t="shared" si="4"/>
        <v>840001</v>
      </c>
      <c r="K82" s="21">
        <f t="shared" si="5"/>
        <v>850000</v>
      </c>
      <c r="L82" s="8">
        <v>17</v>
      </c>
    </row>
    <row r="83" spans="1:12" x14ac:dyDescent="0.15">
      <c r="A83" s="10">
        <v>850000</v>
      </c>
      <c r="B83" s="1" t="s">
        <v>122</v>
      </c>
      <c r="C83" s="1" t="s">
        <v>3</v>
      </c>
      <c r="D83" s="11">
        <v>860000</v>
      </c>
      <c r="E83" s="1" t="s">
        <v>121</v>
      </c>
      <c r="F83" s="1" t="s">
        <v>66</v>
      </c>
      <c r="G83" s="8">
        <v>17.2</v>
      </c>
      <c r="H83" s="12" t="s">
        <v>131</v>
      </c>
      <c r="J83" s="21">
        <f t="shared" si="4"/>
        <v>850001</v>
      </c>
      <c r="K83" s="21">
        <f t="shared" si="5"/>
        <v>860000</v>
      </c>
      <c r="L83" s="8">
        <v>17.2</v>
      </c>
    </row>
    <row r="84" spans="1:12" x14ac:dyDescent="0.15">
      <c r="A84" s="10">
        <v>860000</v>
      </c>
      <c r="B84" s="1" t="s">
        <v>122</v>
      </c>
      <c r="C84" s="1" t="s">
        <v>3</v>
      </c>
      <c r="D84" s="11">
        <v>870000</v>
      </c>
      <c r="E84" s="1" t="s">
        <v>121</v>
      </c>
      <c r="F84" s="1" t="s">
        <v>96</v>
      </c>
      <c r="G84" s="8">
        <v>17.399999999999999</v>
      </c>
      <c r="H84" s="12" t="s">
        <v>131</v>
      </c>
      <c r="J84" s="21">
        <f t="shared" si="4"/>
        <v>860001</v>
      </c>
      <c r="K84" s="21">
        <f t="shared" si="5"/>
        <v>870000</v>
      </c>
      <c r="L84" s="8">
        <v>17.399999999999999</v>
      </c>
    </row>
    <row r="85" spans="1:12" x14ac:dyDescent="0.15">
      <c r="A85" s="10">
        <v>870000</v>
      </c>
      <c r="B85" s="1" t="s">
        <v>122</v>
      </c>
      <c r="C85" s="1" t="s">
        <v>3</v>
      </c>
      <c r="D85" s="11">
        <v>880000</v>
      </c>
      <c r="E85" s="1" t="s">
        <v>121</v>
      </c>
      <c r="F85" s="1" t="s">
        <v>68</v>
      </c>
      <c r="G85" s="8">
        <v>17.600000000000001</v>
      </c>
      <c r="H85" s="12" t="s">
        <v>131</v>
      </c>
      <c r="J85" s="21">
        <f t="shared" si="4"/>
        <v>870001</v>
      </c>
      <c r="K85" s="21">
        <f t="shared" si="5"/>
        <v>880000</v>
      </c>
      <c r="L85" s="8">
        <v>17.600000000000001</v>
      </c>
    </row>
    <row r="86" spans="1:12" x14ac:dyDescent="0.15">
      <c r="A86" s="10">
        <v>880000</v>
      </c>
      <c r="B86" s="1" t="s">
        <v>122</v>
      </c>
      <c r="C86" s="1" t="s">
        <v>3</v>
      </c>
      <c r="D86" s="11">
        <v>890000</v>
      </c>
      <c r="E86" s="1" t="s">
        <v>121</v>
      </c>
      <c r="F86" s="1" t="s">
        <v>97</v>
      </c>
      <c r="G86" s="8">
        <v>17.8</v>
      </c>
      <c r="H86" s="12" t="s">
        <v>131</v>
      </c>
      <c r="J86" s="21">
        <f t="shared" si="4"/>
        <v>880001</v>
      </c>
      <c r="K86" s="21">
        <f t="shared" si="5"/>
        <v>890000</v>
      </c>
      <c r="L86" s="8">
        <v>17.8</v>
      </c>
    </row>
    <row r="87" spans="1:12" x14ac:dyDescent="0.15">
      <c r="A87" s="10">
        <v>890000</v>
      </c>
      <c r="B87" s="1" t="s">
        <v>122</v>
      </c>
      <c r="C87" s="1" t="s">
        <v>3</v>
      </c>
      <c r="D87" s="11">
        <v>900000</v>
      </c>
      <c r="E87" s="1" t="s">
        <v>121</v>
      </c>
      <c r="F87" s="1" t="s">
        <v>69</v>
      </c>
      <c r="G87" s="8">
        <v>18</v>
      </c>
      <c r="H87" s="12" t="s">
        <v>131</v>
      </c>
      <c r="J87" s="21">
        <f t="shared" si="4"/>
        <v>890001</v>
      </c>
      <c r="K87" s="21">
        <f t="shared" si="5"/>
        <v>900000</v>
      </c>
      <c r="L87" s="8">
        <v>18</v>
      </c>
    </row>
    <row r="88" spans="1:12" x14ac:dyDescent="0.15">
      <c r="A88" s="10">
        <v>900000</v>
      </c>
      <c r="B88" s="1" t="s">
        <v>122</v>
      </c>
      <c r="C88" s="1" t="s">
        <v>3</v>
      </c>
      <c r="D88" s="11">
        <v>910000</v>
      </c>
      <c r="E88" s="1" t="s">
        <v>121</v>
      </c>
      <c r="F88" s="1" t="s">
        <v>98</v>
      </c>
      <c r="G88" s="8">
        <v>18.2</v>
      </c>
      <c r="H88" s="12" t="s">
        <v>131</v>
      </c>
      <c r="J88" s="21">
        <f t="shared" si="4"/>
        <v>900001</v>
      </c>
      <c r="K88" s="21">
        <f t="shared" si="5"/>
        <v>910000</v>
      </c>
      <c r="L88" s="8">
        <v>18.2</v>
      </c>
    </row>
    <row r="89" spans="1:12" x14ac:dyDescent="0.15">
      <c r="A89" s="10">
        <v>910000</v>
      </c>
      <c r="B89" s="1" t="s">
        <v>122</v>
      </c>
      <c r="C89" s="1" t="s">
        <v>3</v>
      </c>
      <c r="D89" s="11">
        <v>920000</v>
      </c>
      <c r="E89" s="1" t="s">
        <v>121</v>
      </c>
      <c r="F89" s="1" t="s">
        <v>71</v>
      </c>
      <c r="G89" s="8">
        <v>18.399999999999999</v>
      </c>
      <c r="H89" s="12" t="s">
        <v>131</v>
      </c>
      <c r="J89" s="21">
        <f t="shared" si="4"/>
        <v>910001</v>
      </c>
      <c r="K89" s="21">
        <f t="shared" si="5"/>
        <v>920000</v>
      </c>
      <c r="L89" s="8">
        <v>18.399999999999999</v>
      </c>
    </row>
    <row r="90" spans="1:12" x14ac:dyDescent="0.15">
      <c r="A90" s="10">
        <v>920000</v>
      </c>
      <c r="B90" s="1" t="s">
        <v>122</v>
      </c>
      <c r="C90" s="1" t="s">
        <v>3</v>
      </c>
      <c r="D90" s="11">
        <v>930000</v>
      </c>
      <c r="E90" s="1" t="s">
        <v>121</v>
      </c>
      <c r="F90" s="1" t="s">
        <v>99</v>
      </c>
      <c r="G90" s="8">
        <v>18.600000000000001</v>
      </c>
      <c r="H90" s="12" t="s">
        <v>131</v>
      </c>
      <c r="J90" s="21">
        <f t="shared" si="4"/>
        <v>920001</v>
      </c>
      <c r="K90" s="21">
        <f t="shared" si="5"/>
        <v>930000</v>
      </c>
      <c r="L90" s="8">
        <v>18.600000000000001</v>
      </c>
    </row>
    <row r="91" spans="1:12" x14ac:dyDescent="0.15">
      <c r="A91" s="10">
        <v>930000</v>
      </c>
      <c r="B91" s="1" t="s">
        <v>122</v>
      </c>
      <c r="C91" s="1" t="s">
        <v>3</v>
      </c>
      <c r="D91" s="11">
        <v>940000</v>
      </c>
      <c r="E91" s="1" t="s">
        <v>121</v>
      </c>
      <c r="F91" s="1" t="s">
        <v>72</v>
      </c>
      <c r="G91" s="8">
        <v>18.8</v>
      </c>
      <c r="H91" s="12" t="s">
        <v>131</v>
      </c>
      <c r="J91" s="21">
        <f t="shared" si="4"/>
        <v>930001</v>
      </c>
      <c r="K91" s="21">
        <f t="shared" si="5"/>
        <v>940000</v>
      </c>
      <c r="L91" s="8">
        <v>18.8</v>
      </c>
    </row>
    <row r="92" spans="1:12" x14ac:dyDescent="0.15">
      <c r="A92" s="10">
        <v>940000</v>
      </c>
      <c r="B92" s="1" t="s">
        <v>122</v>
      </c>
      <c r="C92" s="1" t="s">
        <v>3</v>
      </c>
      <c r="D92" s="11">
        <v>950000</v>
      </c>
      <c r="E92" s="1" t="s">
        <v>121</v>
      </c>
      <c r="F92" s="1" t="s">
        <v>100</v>
      </c>
      <c r="G92" s="8">
        <v>19</v>
      </c>
      <c r="H92" s="12" t="s">
        <v>131</v>
      </c>
      <c r="J92" s="21">
        <f t="shared" si="4"/>
        <v>940001</v>
      </c>
      <c r="K92" s="21">
        <f t="shared" si="5"/>
        <v>950000</v>
      </c>
      <c r="L92" s="8">
        <v>19</v>
      </c>
    </row>
    <row r="93" spans="1:12" x14ac:dyDescent="0.15">
      <c r="A93" s="10">
        <v>950000</v>
      </c>
      <c r="B93" s="1" t="s">
        <v>122</v>
      </c>
      <c r="C93" s="1" t="s">
        <v>3</v>
      </c>
      <c r="D93" s="11">
        <v>960000</v>
      </c>
      <c r="E93" s="1" t="s">
        <v>121</v>
      </c>
      <c r="F93" s="1" t="s">
        <v>74</v>
      </c>
      <c r="G93" s="8">
        <v>19.2</v>
      </c>
      <c r="H93" s="12" t="s">
        <v>131</v>
      </c>
      <c r="J93" s="21">
        <f t="shared" si="4"/>
        <v>950001</v>
      </c>
      <c r="K93" s="21">
        <f t="shared" si="5"/>
        <v>960000</v>
      </c>
      <c r="L93" s="8">
        <v>19.2</v>
      </c>
    </row>
    <row r="94" spans="1:12" x14ac:dyDescent="0.15">
      <c r="A94" s="10">
        <v>960000</v>
      </c>
      <c r="B94" s="1" t="s">
        <v>122</v>
      </c>
      <c r="C94" s="1" t="s">
        <v>3</v>
      </c>
      <c r="D94" s="11">
        <v>970000</v>
      </c>
      <c r="E94" s="1" t="s">
        <v>121</v>
      </c>
      <c r="F94" s="1" t="s">
        <v>101</v>
      </c>
      <c r="G94" s="8">
        <v>19.399999999999999</v>
      </c>
      <c r="H94" s="12" t="s">
        <v>131</v>
      </c>
      <c r="J94" s="21">
        <f t="shared" si="4"/>
        <v>960001</v>
      </c>
      <c r="K94" s="21">
        <f t="shared" si="5"/>
        <v>970000</v>
      </c>
      <c r="L94" s="8">
        <v>19.399999999999999</v>
      </c>
    </row>
    <row r="95" spans="1:12" x14ac:dyDescent="0.15">
      <c r="A95" s="10">
        <v>970000</v>
      </c>
      <c r="B95" s="1" t="s">
        <v>122</v>
      </c>
      <c r="C95" s="1" t="s">
        <v>3</v>
      </c>
      <c r="D95" s="11">
        <v>980000</v>
      </c>
      <c r="E95" s="1" t="s">
        <v>121</v>
      </c>
      <c r="F95" s="1" t="s">
        <v>75</v>
      </c>
      <c r="G95" s="8">
        <v>19.600000000000001</v>
      </c>
      <c r="H95" s="12" t="s">
        <v>131</v>
      </c>
      <c r="J95" s="21">
        <f t="shared" si="4"/>
        <v>970001</v>
      </c>
      <c r="K95" s="21">
        <f t="shared" si="5"/>
        <v>980000</v>
      </c>
      <c r="L95" s="8">
        <v>19.600000000000001</v>
      </c>
    </row>
    <row r="96" spans="1:12" x14ac:dyDescent="0.15">
      <c r="A96" s="10">
        <v>980000</v>
      </c>
      <c r="B96" s="1" t="s">
        <v>122</v>
      </c>
      <c r="C96" s="1" t="s">
        <v>3</v>
      </c>
      <c r="D96" s="11">
        <v>990000</v>
      </c>
      <c r="E96" s="1" t="s">
        <v>121</v>
      </c>
      <c r="F96" s="1" t="s">
        <v>102</v>
      </c>
      <c r="G96" s="8">
        <v>19.8</v>
      </c>
      <c r="H96" s="12" t="s">
        <v>131</v>
      </c>
      <c r="J96" s="21">
        <f t="shared" si="4"/>
        <v>980001</v>
      </c>
      <c r="K96" s="21">
        <f t="shared" si="5"/>
        <v>990000</v>
      </c>
      <c r="L96" s="8">
        <v>19.8</v>
      </c>
    </row>
    <row r="97" spans="1:12" x14ac:dyDescent="0.15">
      <c r="A97" s="13">
        <v>990000</v>
      </c>
      <c r="B97" s="14" t="s">
        <v>122</v>
      </c>
      <c r="C97" s="14" t="s">
        <v>3</v>
      </c>
      <c r="D97" s="15">
        <v>1000000</v>
      </c>
      <c r="E97" s="14" t="s">
        <v>121</v>
      </c>
      <c r="F97" s="14" t="s">
        <v>77</v>
      </c>
      <c r="G97" s="16">
        <v>20</v>
      </c>
      <c r="H97" s="17" t="s">
        <v>131</v>
      </c>
      <c r="J97" s="21">
        <f t="shared" si="4"/>
        <v>990001</v>
      </c>
      <c r="K97" s="21">
        <f t="shared" si="5"/>
        <v>1000000</v>
      </c>
      <c r="L97" s="8">
        <v>20</v>
      </c>
    </row>
    <row r="98" spans="1:12" x14ac:dyDescent="0.15">
      <c r="A98" s="3" t="s">
        <v>103</v>
      </c>
    </row>
    <row r="99" spans="1:12" x14ac:dyDescent="0.15">
      <c r="A99" s="3" t="s">
        <v>104</v>
      </c>
    </row>
    <row r="101" spans="1:12" x14ac:dyDescent="0.15">
      <c r="A101" s="2" t="s">
        <v>105</v>
      </c>
    </row>
    <row r="102" spans="1:12" x14ac:dyDescent="0.15">
      <c r="A102" s="2" t="s">
        <v>106</v>
      </c>
    </row>
    <row r="103" spans="1:12" x14ac:dyDescent="0.15">
      <c r="A103" s="2" t="s">
        <v>4</v>
      </c>
      <c r="C103" s="1" t="s">
        <v>8</v>
      </c>
    </row>
    <row r="104" spans="1:12" x14ac:dyDescent="0.15">
      <c r="A104" s="2" t="s">
        <v>107</v>
      </c>
    </row>
    <row r="105" spans="1:12" x14ac:dyDescent="0.15">
      <c r="A105" s="2" t="s">
        <v>108</v>
      </c>
      <c r="C105" s="1" t="s">
        <v>109</v>
      </c>
    </row>
    <row r="106" spans="1:12" x14ac:dyDescent="0.15">
      <c r="A106" s="2" t="s">
        <v>5</v>
      </c>
    </row>
    <row r="107" spans="1:12" x14ac:dyDescent="0.15">
      <c r="A107" s="2" t="s">
        <v>110</v>
      </c>
      <c r="C107" s="1" t="s">
        <v>111</v>
      </c>
    </row>
    <row r="108" spans="1:12" x14ac:dyDescent="0.15">
      <c r="A108" s="2" t="s">
        <v>112</v>
      </c>
    </row>
    <row r="109" spans="1:12" x14ac:dyDescent="0.15">
      <c r="A109" s="2" t="s">
        <v>113</v>
      </c>
    </row>
    <row r="110" spans="1:12" x14ac:dyDescent="0.15">
      <c r="A110" s="2" t="s">
        <v>114</v>
      </c>
    </row>
    <row r="111" spans="1:12" x14ac:dyDescent="0.15">
      <c r="A111" s="2" t="s">
        <v>115</v>
      </c>
    </row>
    <row r="112" spans="1:12" x14ac:dyDescent="0.15">
      <c r="A112" s="2" t="s">
        <v>116</v>
      </c>
    </row>
    <row r="113" spans="1:1" x14ac:dyDescent="0.15">
      <c r="A113" s="2" t="s">
        <v>117</v>
      </c>
    </row>
    <row r="115" spans="1:1" x14ac:dyDescent="0.15">
      <c r="A115" s="2" t="s">
        <v>118</v>
      </c>
    </row>
    <row r="116" spans="1:1" x14ac:dyDescent="0.15">
      <c r="A116" s="2" t="s">
        <v>119</v>
      </c>
    </row>
    <row r="117" spans="1:1" x14ac:dyDescent="0.15">
      <c r="A117" s="2" t="s">
        <v>120</v>
      </c>
    </row>
  </sheetData>
  <mergeCells count="2">
    <mergeCell ref="A1:E1"/>
    <mergeCell ref="G1:H1"/>
  </mergeCells>
  <phoneticPr fontId="2"/>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80EC-34EC-44C7-9B04-39FCA9AE3B2C}">
  <dimension ref="A1:B20"/>
  <sheetViews>
    <sheetView zoomScale="200" zoomScaleNormal="200" workbookViewId="0">
      <selection activeCell="E16" sqref="E16"/>
    </sheetView>
  </sheetViews>
  <sheetFormatPr defaultRowHeight="13.5" x14ac:dyDescent="0.15"/>
  <cols>
    <col min="1" max="1" width="12.375" style="1" bestFit="1" customWidth="1"/>
    <col min="2" max="2" width="9" style="1"/>
  </cols>
  <sheetData>
    <row r="1" spans="1:2" x14ac:dyDescent="0.15">
      <c r="A1" s="1" t="s">
        <v>127</v>
      </c>
      <c r="B1" s="1" t="s">
        <v>132</v>
      </c>
    </row>
    <row r="2" spans="1:2" x14ac:dyDescent="0.15">
      <c r="A2" s="4">
        <v>45747</v>
      </c>
      <c r="B2" s="1">
        <v>1</v>
      </c>
    </row>
    <row r="3" spans="1:2" x14ac:dyDescent="0.15">
      <c r="A3" s="4">
        <v>45777</v>
      </c>
      <c r="B3" s="1">
        <v>1</v>
      </c>
    </row>
    <row r="4" spans="1:2" x14ac:dyDescent="0.15">
      <c r="A4" s="4">
        <v>45792</v>
      </c>
      <c r="B4" s="1">
        <v>1</v>
      </c>
    </row>
    <row r="5" spans="1:2" x14ac:dyDescent="0.15">
      <c r="A5" s="4">
        <v>45797</v>
      </c>
      <c r="B5" s="1">
        <v>1</v>
      </c>
    </row>
    <row r="6" spans="1:2" x14ac:dyDescent="0.15">
      <c r="A6" s="5">
        <v>45808</v>
      </c>
      <c r="B6" s="1">
        <v>3</v>
      </c>
    </row>
    <row r="7" spans="1:2" x14ac:dyDescent="0.15">
      <c r="A7" s="4">
        <v>45828</v>
      </c>
      <c r="B7" s="1">
        <v>3</v>
      </c>
    </row>
    <row r="8" spans="1:2" x14ac:dyDescent="0.15">
      <c r="A8" s="5">
        <v>45838</v>
      </c>
      <c r="B8" s="1">
        <v>1</v>
      </c>
    </row>
    <row r="9" spans="1:2" x14ac:dyDescent="0.15">
      <c r="A9" s="4">
        <v>45858</v>
      </c>
      <c r="B9" s="1">
        <v>4</v>
      </c>
    </row>
    <row r="10" spans="1:2" x14ac:dyDescent="0.15">
      <c r="A10" s="5">
        <v>45869</v>
      </c>
      <c r="B10" s="1">
        <v>1</v>
      </c>
    </row>
    <row r="11" spans="1:2" x14ac:dyDescent="0.15">
      <c r="A11" s="4">
        <v>45889</v>
      </c>
      <c r="B11" s="1">
        <v>1</v>
      </c>
    </row>
    <row r="12" spans="1:2" x14ac:dyDescent="0.15">
      <c r="A12" s="5">
        <v>45900</v>
      </c>
      <c r="B12" s="1">
        <v>3</v>
      </c>
    </row>
    <row r="13" spans="1:2" x14ac:dyDescent="0.15">
      <c r="A13" s="4">
        <v>45920</v>
      </c>
      <c r="B13" s="1">
        <v>3</v>
      </c>
    </row>
    <row r="14" spans="1:2" x14ac:dyDescent="0.15">
      <c r="A14" s="5">
        <v>45930</v>
      </c>
      <c r="B14" s="1">
        <v>1</v>
      </c>
    </row>
    <row r="15" spans="1:2" x14ac:dyDescent="0.15">
      <c r="A15" s="5">
        <v>45961</v>
      </c>
      <c r="B15" s="1">
        <v>4</v>
      </c>
    </row>
    <row r="16" spans="1:2" x14ac:dyDescent="0.15">
      <c r="A16" s="4">
        <v>45976</v>
      </c>
      <c r="B16" s="1">
        <v>3</v>
      </c>
    </row>
    <row r="17" spans="1:2" x14ac:dyDescent="0.15">
      <c r="A17" s="4">
        <v>45981</v>
      </c>
      <c r="B17" s="1">
        <v>1</v>
      </c>
    </row>
    <row r="18" spans="1:2" x14ac:dyDescent="0.15">
      <c r="A18" s="5">
        <v>45991</v>
      </c>
      <c r="B18" s="1">
        <v>3</v>
      </c>
    </row>
    <row r="19" spans="1:2" x14ac:dyDescent="0.15">
      <c r="A19" s="4">
        <v>46011</v>
      </c>
      <c r="B19" s="1">
        <v>3</v>
      </c>
    </row>
    <row r="20" spans="1:2" x14ac:dyDescent="0.15">
      <c r="A20" s="5">
        <v>46022</v>
      </c>
      <c r="B20" s="1">
        <v>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計算シート</vt:lpstr>
      <vt:lpstr>最高逆日歩</vt:lpstr>
      <vt:lpstr>逆日歩日数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義教 井上</cp:lastModifiedBy>
  <dcterms:created xsi:type="dcterms:W3CDTF">2025-03-14T13:25:24Z</dcterms:created>
  <dcterms:modified xsi:type="dcterms:W3CDTF">2025-04-09T07:44:20Z</dcterms:modified>
</cp:coreProperties>
</file>